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rganisations\Green-Card-Bureaux\MinimumLimits-5thMID\"/>
    </mc:Choice>
  </mc:AlternateContent>
  <xr:revisionPtr revIDLastSave="0" documentId="13_ncr:1_{2B0C60C6-ACE8-45B3-970C-A1DE22475A85}" xr6:coauthVersionLast="44" xr6:coauthVersionMax="45" xr10:uidLastSave="{00000000-0000-0000-0000-000000000000}"/>
  <bookViews>
    <workbookView xWindow="28680" yWindow="-120" windowWidth="29040" windowHeight="15840" activeTab="1" xr2:uid="{57E01D3D-ACCB-4C3E-9672-60564A1D4173}"/>
  </bookViews>
  <sheets>
    <sheet name="Current Minimum amount" sheetId="1" r:id="rId1"/>
    <sheet name="EEA countries" sheetId="2" r:id="rId2"/>
    <sheet name="non-EEA countries" sheetId="3" r:id="rId3"/>
  </sheets>
  <definedNames>
    <definedName name="_xlnm._FilterDatabase" localSheetId="0" hidden="1">'Current Minimum amount'!$A$1:$K$52</definedName>
    <definedName name="_xlnm.Print_Area" localSheetId="0">'Current Minimum amount'!$A$1:$K$60</definedName>
    <definedName name="_xlnm.Print_Area" localSheetId="1">'EEA countries'!$A$1:$K$44</definedName>
    <definedName name="_xlnm.Print_Area" localSheetId="2">'non-EEA countries'!$A$1:$K$30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3" l="1"/>
  <c r="Q33" i="2"/>
  <c r="Q13" i="3"/>
  <c r="D5" i="3"/>
  <c r="F5" i="3"/>
  <c r="H5" i="3"/>
  <c r="J5" i="3" s="1"/>
  <c r="J14" i="3" l="1"/>
  <c r="J37" i="1"/>
  <c r="J17" i="2" l="1"/>
  <c r="J11" i="2" l="1"/>
  <c r="F11" i="2"/>
  <c r="J20" i="3" l="1"/>
  <c r="H20" i="3"/>
  <c r="F20" i="3"/>
  <c r="D20" i="3"/>
  <c r="Q10" i="3" l="1"/>
  <c r="F14" i="3"/>
  <c r="D14" i="3"/>
  <c r="J23" i="2"/>
  <c r="F23" i="2"/>
  <c r="J12" i="3"/>
  <c r="D12" i="3"/>
  <c r="J20" i="2"/>
  <c r="F20" i="2"/>
  <c r="J9" i="2"/>
  <c r="D9" i="2"/>
  <c r="F7" i="3"/>
  <c r="D7" i="3"/>
  <c r="J7" i="3" s="1"/>
  <c r="H7" i="3" l="1"/>
  <c r="J51" i="1"/>
  <c r="H51" i="1"/>
  <c r="F51" i="1"/>
  <c r="D51" i="1"/>
  <c r="M35" i="2"/>
  <c r="M19" i="3"/>
  <c r="M50" i="1"/>
  <c r="Q46" i="1"/>
  <c r="M31" i="2"/>
  <c r="M15" i="3"/>
  <c r="M16" i="3" s="1"/>
  <c r="F37" i="1"/>
  <c r="D37" i="1"/>
  <c r="Q36" i="1"/>
  <c r="M26" i="2"/>
  <c r="M27" i="2" s="1"/>
  <c r="J31" i="1"/>
  <c r="F31" i="1"/>
  <c r="J29" i="1"/>
  <c r="D29" i="1"/>
  <c r="J26" i="1"/>
  <c r="F26" i="1"/>
  <c r="J23" i="1"/>
  <c r="M16" i="2"/>
  <c r="M15" i="2"/>
  <c r="M22" i="1"/>
  <c r="M21" i="1"/>
  <c r="J17" i="1"/>
  <c r="F17" i="1"/>
  <c r="J15" i="1"/>
  <c r="D15" i="1"/>
  <c r="Q13" i="1"/>
  <c r="F8" i="1"/>
  <c r="D8" i="1"/>
  <c r="H8" i="1" s="1"/>
  <c r="H6" i="1"/>
  <c r="J6" i="1" s="1"/>
  <c r="F6" i="1"/>
  <c r="D6" i="1"/>
  <c r="J8" i="1" l="1"/>
</calcChain>
</file>

<file path=xl/sharedStrings.xml><?xml version="1.0" encoding="utf-8"?>
<sst xmlns="http://schemas.openxmlformats.org/spreadsheetml/2006/main" count="583" uniqueCount="182">
  <si>
    <t>A</t>
  </si>
  <si>
    <t>B</t>
  </si>
  <si>
    <t>BG</t>
  </si>
  <si>
    <t>CZ</t>
  </si>
  <si>
    <t>D</t>
  </si>
  <si>
    <t>DK</t>
  </si>
  <si>
    <t>E</t>
  </si>
  <si>
    <t>EST</t>
  </si>
  <si>
    <t>F</t>
  </si>
  <si>
    <t>FIN</t>
  </si>
  <si>
    <t>GB</t>
  </si>
  <si>
    <t>GR</t>
  </si>
  <si>
    <t>H</t>
  </si>
  <si>
    <t>I</t>
  </si>
  <si>
    <t>IRL</t>
  </si>
  <si>
    <t>IS</t>
  </si>
  <si>
    <t>L</t>
  </si>
  <si>
    <t>LT</t>
  </si>
  <si>
    <t>LV</t>
  </si>
  <si>
    <t>M</t>
  </si>
  <si>
    <t>N</t>
  </si>
  <si>
    <t>NL</t>
  </si>
  <si>
    <t>P</t>
  </si>
  <si>
    <t>PL</t>
  </si>
  <si>
    <t>RO</t>
  </si>
  <si>
    <t>S</t>
  </si>
  <si>
    <t>SK</t>
  </si>
  <si>
    <t>SLO</t>
  </si>
  <si>
    <t>AL</t>
  </si>
  <si>
    <t>AND</t>
  </si>
  <si>
    <t>BIH</t>
  </si>
  <si>
    <t>BY</t>
  </si>
  <si>
    <t>HR</t>
  </si>
  <si>
    <t>IL</t>
  </si>
  <si>
    <t>IR</t>
  </si>
  <si>
    <t>MA</t>
  </si>
  <si>
    <t>MD</t>
  </si>
  <si>
    <t>MK</t>
  </si>
  <si>
    <t>SRB</t>
  </si>
  <si>
    <t>TN</t>
  </si>
  <si>
    <t>TR</t>
  </si>
  <si>
    <t>UA</t>
  </si>
  <si>
    <t>Unlimited</t>
  </si>
  <si>
    <t>No compulsory insurance</t>
  </si>
  <si>
    <t>CY</t>
  </si>
  <si>
    <t>Bureau Code</t>
  </si>
  <si>
    <t>Country</t>
  </si>
  <si>
    <t xml:space="preserve">EUR </t>
  </si>
  <si>
    <t>Andorra</t>
  </si>
  <si>
    <t>Belgium</t>
  </si>
  <si>
    <t>Bulgaria</t>
  </si>
  <si>
    <t>Belarus</t>
  </si>
  <si>
    <t>Cyprus</t>
  </si>
  <si>
    <t>Czech Republic</t>
  </si>
  <si>
    <t>Germany</t>
  </si>
  <si>
    <t>Denmark</t>
  </si>
  <si>
    <t>Spain</t>
  </si>
  <si>
    <t>Estonia</t>
  </si>
  <si>
    <t>France</t>
  </si>
  <si>
    <t>United Kingdom</t>
  </si>
  <si>
    <t>Greece</t>
  </si>
  <si>
    <t>Hungary</t>
  </si>
  <si>
    <t>Croatia</t>
  </si>
  <si>
    <t>Israel</t>
  </si>
  <si>
    <t>Ireland</t>
  </si>
  <si>
    <t>Iceland</t>
  </si>
  <si>
    <t>Luxembourg</t>
  </si>
  <si>
    <t>Lithuania</t>
  </si>
  <si>
    <t>Latvia</t>
  </si>
  <si>
    <t>Malta</t>
  </si>
  <si>
    <t>Morocco</t>
  </si>
  <si>
    <t>Moldova</t>
  </si>
  <si>
    <t>Norway</t>
  </si>
  <si>
    <t>Poland</t>
  </si>
  <si>
    <t>Romania</t>
  </si>
  <si>
    <t>Sweden</t>
  </si>
  <si>
    <t>Slovak Republic</t>
  </si>
  <si>
    <t>Serbia</t>
  </si>
  <si>
    <t>Ukraine</t>
  </si>
  <si>
    <t>CH</t>
  </si>
  <si>
    <t>FL</t>
  </si>
  <si>
    <t>RUS</t>
  </si>
  <si>
    <t>Russia</t>
  </si>
  <si>
    <t>`</t>
  </si>
  <si>
    <t>MNE</t>
  </si>
  <si>
    <t>ALL</t>
  </si>
  <si>
    <t>BGN</t>
  </si>
  <si>
    <t>Bosnia and Herzegovina</t>
  </si>
  <si>
    <t>BAM</t>
  </si>
  <si>
    <t>BYR</t>
  </si>
  <si>
    <t>CHF</t>
  </si>
  <si>
    <t>CZK</t>
  </si>
  <si>
    <t>GBP</t>
  </si>
  <si>
    <t>HUF</t>
  </si>
  <si>
    <t>HRK</t>
  </si>
  <si>
    <t>Italy</t>
  </si>
  <si>
    <t>ILS</t>
  </si>
  <si>
    <t>IRR</t>
  </si>
  <si>
    <t>DKK</t>
  </si>
  <si>
    <t>ISK</t>
  </si>
  <si>
    <t>MAD</t>
  </si>
  <si>
    <t>MDL</t>
  </si>
  <si>
    <t>MKD</t>
  </si>
  <si>
    <t>NOK</t>
  </si>
  <si>
    <t>PLN</t>
  </si>
  <si>
    <t>RON</t>
  </si>
  <si>
    <t>RUB</t>
  </si>
  <si>
    <t>SEK</t>
  </si>
  <si>
    <t>RSD</t>
  </si>
  <si>
    <t>Tunisia</t>
  </si>
  <si>
    <t>TND</t>
  </si>
  <si>
    <t>TRY</t>
  </si>
  <si>
    <t>UAH</t>
  </si>
  <si>
    <t>Nat. B. MD</t>
  </si>
  <si>
    <t>Nat. B. SRB</t>
  </si>
  <si>
    <t>*</t>
  </si>
  <si>
    <t xml:space="preserve">Coverage amounts may vary depending on types of vehicles. The amounts indicated are usually for passenger vehicles. Please refer to the relevant Compendium for more details. </t>
  </si>
  <si>
    <t xml:space="preserve">The amounts are provided for information only, and the CoB assumes no responsibility for the accuracy of, or future changes in, their values (including due to exchange rate fluctuations). </t>
  </si>
  <si>
    <t>PERSONAL INJURIES</t>
  </si>
  <si>
    <t>MATERIAL DAMAGE</t>
  </si>
  <si>
    <t>AZ</t>
  </si>
  <si>
    <t xml:space="preserve">NOTE: </t>
  </si>
  <si>
    <t>national currency</t>
  </si>
  <si>
    <t xml:space="preserve">The figures are based on information provided by the National Bureau of the country concerned. </t>
  </si>
  <si>
    <t>ECB rate</t>
  </si>
  <si>
    <t>NOTE</t>
  </si>
  <si>
    <t>Bank of Alb</t>
  </si>
  <si>
    <t>BHerz CB</t>
  </si>
  <si>
    <t>AZN</t>
  </si>
  <si>
    <t>CB AZ</t>
  </si>
  <si>
    <t>CB morocco</t>
  </si>
  <si>
    <t>XE</t>
  </si>
  <si>
    <t xml:space="preserve">Person -&gt; Victim? </t>
  </si>
  <si>
    <t>OK</t>
  </si>
  <si>
    <t>n/a</t>
  </si>
  <si>
    <t>OK/OK</t>
  </si>
  <si>
    <t>Azerbaijan</t>
  </si>
  <si>
    <t>Other special considerations may apply in respect of individual figures quoted (e.g. number of seats, heads of damage, etc.). Please refer to individual Compendia for more details.</t>
  </si>
  <si>
    <t>clarify</t>
  </si>
  <si>
    <t>**</t>
  </si>
  <si>
    <t xml:space="preserve">The coverage amount for material damage (per accident) of EUR 5 000 000 is per each motor liability insurance liable for the damage. </t>
  </si>
  <si>
    <t>per person / victim</t>
  </si>
  <si>
    <t>per accident / claim</t>
  </si>
  <si>
    <t>I.R. of Iran</t>
  </si>
  <si>
    <r>
      <t xml:space="preserve">Minimum amounts of insurance coverage
</t>
    </r>
    <r>
      <rPr>
        <b/>
        <sz val="9"/>
        <color indexed="9"/>
        <rFont val="Arial"/>
        <family val="2"/>
      </rPr>
      <t>(Last updated 13/12/2018)</t>
    </r>
  </si>
  <si>
    <r>
      <t xml:space="preserve">Austria  </t>
    </r>
    <r>
      <rPr>
        <b/>
        <sz val="10"/>
        <color indexed="60"/>
        <rFont val="Arial"/>
        <family val="2"/>
      </rPr>
      <t>*</t>
    </r>
  </si>
  <si>
    <r>
      <t xml:space="preserve">Albania </t>
    </r>
    <r>
      <rPr>
        <b/>
        <sz val="10"/>
        <color indexed="60"/>
        <rFont val="Arial"/>
        <family val="2"/>
      </rPr>
      <t>*</t>
    </r>
  </si>
  <si>
    <r>
      <t xml:space="preserve">Switzerland </t>
    </r>
    <r>
      <rPr>
        <b/>
        <sz val="10"/>
        <color indexed="60"/>
        <rFont val="Arial"/>
        <family val="2"/>
      </rPr>
      <t>*</t>
    </r>
  </si>
  <si>
    <r>
      <t xml:space="preserve">Finland </t>
    </r>
    <r>
      <rPr>
        <b/>
        <sz val="10"/>
        <color indexed="60"/>
        <rFont val="Arial"/>
        <family val="2"/>
      </rPr>
      <t>**</t>
    </r>
  </si>
  <si>
    <r>
      <t xml:space="preserve">Liechtenstein </t>
    </r>
    <r>
      <rPr>
        <b/>
        <sz val="10"/>
        <color indexed="60"/>
        <rFont val="Arial"/>
        <family val="2"/>
      </rPr>
      <t>*</t>
    </r>
  </si>
  <si>
    <r>
      <t xml:space="preserve">F.Y.R. Macedonia </t>
    </r>
    <r>
      <rPr>
        <b/>
        <sz val="10"/>
        <color indexed="60"/>
        <rFont val="Arial"/>
        <family val="2"/>
      </rPr>
      <t>*</t>
    </r>
  </si>
  <si>
    <r>
      <t xml:space="preserve">Montenegro </t>
    </r>
    <r>
      <rPr>
        <b/>
        <sz val="10"/>
        <color indexed="60"/>
        <rFont val="Arial"/>
        <family val="2"/>
      </rPr>
      <t>*</t>
    </r>
  </si>
  <si>
    <r>
      <t xml:space="preserve">Netherlands </t>
    </r>
    <r>
      <rPr>
        <b/>
        <sz val="10"/>
        <color indexed="60"/>
        <rFont val="Arial"/>
        <family val="2"/>
      </rPr>
      <t>*</t>
    </r>
  </si>
  <si>
    <r>
      <t xml:space="preserve">Portugal </t>
    </r>
    <r>
      <rPr>
        <b/>
        <sz val="10"/>
        <color indexed="60"/>
        <rFont val="Arial"/>
        <family val="2"/>
      </rPr>
      <t>*</t>
    </r>
  </si>
  <si>
    <r>
      <t xml:space="preserve">Minimum amounts of insurance coverage (EEA Countries)
</t>
    </r>
    <r>
      <rPr>
        <b/>
        <sz val="9"/>
        <color indexed="9"/>
        <rFont val="Arial"/>
        <family val="2"/>
      </rPr>
      <t>(Last updated 13/12/2018)</t>
    </r>
  </si>
  <si>
    <r>
      <t xml:space="preserve">Minimum amounts of insurance coverage (Non-EEA countries)
</t>
    </r>
    <r>
      <rPr>
        <b/>
        <sz val="9"/>
        <color indexed="9"/>
        <rFont val="Arial"/>
        <family val="2"/>
      </rPr>
      <t>(Last updated 13/12/2018)</t>
    </r>
  </si>
  <si>
    <t>Compendium as of</t>
  </si>
  <si>
    <t>Compendium doc date</t>
  </si>
  <si>
    <t>Nbank BY</t>
  </si>
  <si>
    <t>CB IR</t>
  </si>
  <si>
    <t xml:space="preserve">Slovenia </t>
  </si>
  <si>
    <t>email - word doc</t>
  </si>
  <si>
    <t xml:space="preserve">email - new version </t>
  </si>
  <si>
    <t>Slovenia</t>
  </si>
  <si>
    <t>email - 04/07/2018</t>
  </si>
  <si>
    <t>email - 22/09/2018</t>
  </si>
  <si>
    <t>email - 21/09/2018</t>
  </si>
  <si>
    <t>email - 08/11/2017</t>
  </si>
  <si>
    <t>email - 14/11/2017</t>
  </si>
  <si>
    <t>email - 04/10/2018</t>
  </si>
  <si>
    <t>email - 25/10/2018</t>
  </si>
  <si>
    <t>email - 24/09/2018</t>
  </si>
  <si>
    <t>Questionnaire</t>
  </si>
  <si>
    <t>email-2018/03/28</t>
  </si>
  <si>
    <t>email-2018/09/21</t>
  </si>
  <si>
    <t>email</t>
  </si>
  <si>
    <r>
      <t xml:space="preserve">Turkey </t>
    </r>
    <r>
      <rPr>
        <b/>
        <sz val="10"/>
        <color rgb="FFC00000"/>
        <rFont val="Arial"/>
        <family val="2"/>
      </rPr>
      <t xml:space="preserve">* </t>
    </r>
  </si>
  <si>
    <r>
      <t xml:space="preserve">Turkey </t>
    </r>
    <r>
      <rPr>
        <b/>
        <sz val="10"/>
        <color rgb="FFC00000"/>
        <rFont val="Arial"/>
        <family val="2"/>
      </rPr>
      <t>*</t>
    </r>
  </si>
  <si>
    <t xml:space="preserve"> CHF 5,000,000 / € 4,677,268 per claim</t>
  </si>
  <si>
    <t>MAD 50,000,000 / € 4,709,871</t>
  </si>
  <si>
    <t>SEK 300,000,000 / € 28,196,018 per accident</t>
  </si>
  <si>
    <r>
      <t>Where the amounts are indicated in national currency, ECB reference rates or official rates of the National (Central) Bank of the country as of</t>
    </r>
    <r>
      <rPr>
        <b/>
        <sz val="9"/>
        <color rgb="FFC00000"/>
        <rFont val="Arial"/>
        <family val="2"/>
      </rPr>
      <t xml:space="preserve"> 30/01/2020</t>
    </r>
    <r>
      <rPr>
        <b/>
        <sz val="9"/>
        <color indexed="18"/>
        <rFont val="Arial"/>
        <family val="2"/>
      </rPr>
      <t xml:space="preserve"> (or, if those not available, latest available as of 30/01/2020) are used to indicate an equivalent amount in EUR.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</si>
</sst>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[$€-2]\ #,##0"/>
    <numFmt numFmtId="165" formatCode="[$ALL]\ #,##0"/>
    <numFmt numFmtId="166" formatCode="[$AZN]\ #,##0"/>
    <numFmt numFmtId="167" formatCode="[$€-2]\ #,##0.00"/>
    <numFmt numFmtId="168" formatCode="[$BAM]\ #,##0"/>
    <numFmt numFmtId="169" formatCode="[$CZK]\ #,##0"/>
    <numFmt numFmtId="170" formatCode="[$DKK]\ #,##0"/>
    <numFmt numFmtId="171" formatCode="[$GBP]\ #,##0"/>
    <numFmt numFmtId="172" formatCode="[$HUF]\ #,##0"/>
    <numFmt numFmtId="173" formatCode="[$HRK]\ #,##0"/>
    <numFmt numFmtId="174" formatCode="[$IRR]\ #,##0"/>
    <numFmt numFmtId="175" formatCode="[$ISK]\ #,##0"/>
    <numFmt numFmtId="176" formatCode="[$MDL]\ #,##0"/>
    <numFmt numFmtId="177" formatCode="[$RUB]\ #,##0"/>
    <numFmt numFmtId="178" formatCode="[$RSD]\ #,##0"/>
    <numFmt numFmtId="179" formatCode="[$TRY]\ #,##0"/>
    <numFmt numFmtId="180" formatCode="[$UAH]\ #,##0"/>
    <numFmt numFmtId="181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8"/>
      <color theme="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i/>
      <sz val="10"/>
      <color rgb="FFC00000"/>
      <name val="Arial"/>
      <family val="2"/>
    </font>
    <font>
      <b/>
      <i/>
      <sz val="9"/>
      <color indexed="18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darkUp">
        <fgColor indexed="42"/>
        <bgColor theme="4" tint="0.59999389629810485"/>
      </patternFill>
    </fill>
    <fill>
      <patternFill patternType="solid">
        <fgColor theme="0" tint="-0.14996795556505021"/>
        <bgColor indexed="64"/>
      </patternFill>
    </fill>
    <fill>
      <patternFill patternType="darkGray">
        <fgColor theme="0" tint="-0.14990691854609822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317">
    <xf numFmtId="0" fontId="0" fillId="0" borderId="0" xfId="0"/>
    <xf numFmtId="0" fontId="6" fillId="3" borderId="11" xfId="1" applyFont="1" applyFill="1" applyBorder="1" applyAlignment="1" applyProtection="1">
      <alignment horizontal="center" vertical="center"/>
      <protection hidden="1"/>
    </xf>
    <xf numFmtId="0" fontId="6" fillId="3" borderId="12" xfId="1" applyFont="1" applyFill="1" applyBorder="1" applyAlignment="1" applyProtection="1">
      <alignment horizontal="center" vertical="center"/>
      <protection hidden="1"/>
    </xf>
    <xf numFmtId="0" fontId="6" fillId="3" borderId="13" xfId="1" applyFont="1" applyFill="1" applyBorder="1" applyAlignment="1" applyProtection="1">
      <alignment horizontal="center" vertical="center"/>
      <protection hidden="1"/>
    </xf>
    <xf numFmtId="0" fontId="6" fillId="4" borderId="8" xfId="1" applyFont="1" applyFill="1" applyBorder="1" applyAlignment="1" applyProtection="1">
      <alignment horizontal="center" vertical="center"/>
      <protection hidden="1"/>
    </xf>
    <xf numFmtId="0" fontId="6" fillId="4" borderId="10" xfId="1" applyFont="1" applyFill="1" applyBorder="1" applyAlignment="1" applyProtection="1">
      <alignment horizontal="left" vertical="center"/>
      <protection hidden="1"/>
    </xf>
    <xf numFmtId="0" fontId="6" fillId="0" borderId="11" xfId="1" applyFont="1" applyFill="1" applyBorder="1" applyAlignment="1" applyProtection="1">
      <alignment horizontal="center" vertical="center"/>
      <protection hidden="1"/>
    </xf>
    <xf numFmtId="0" fontId="6" fillId="0" borderId="13" xfId="1" applyFont="1" applyFill="1" applyBorder="1" applyAlignment="1" applyProtection="1">
      <alignment horizontal="left" vertical="center"/>
      <protection hidden="1"/>
    </xf>
    <xf numFmtId="164" fontId="8" fillId="6" borderId="11" xfId="1" applyNumberFormat="1" applyFont="1" applyFill="1" applyBorder="1" applyAlignment="1" applyProtection="1">
      <alignment vertical="center"/>
      <protection hidden="1"/>
    </xf>
    <xf numFmtId="165" fontId="8" fillId="6" borderId="12" xfId="1" applyNumberFormat="1" applyFont="1" applyFill="1" applyBorder="1" applyAlignment="1" applyProtection="1">
      <alignment horizontal="right" vertical="center"/>
      <protection hidden="1"/>
    </xf>
    <xf numFmtId="164" fontId="8" fillId="6" borderId="12" xfId="1" applyNumberFormat="1" applyFont="1" applyFill="1" applyBorder="1" applyAlignment="1" applyProtection="1">
      <alignment vertical="center"/>
      <protection hidden="1"/>
    </xf>
    <xf numFmtId="165" fontId="8" fillId="6" borderId="13" xfId="1" applyNumberFormat="1" applyFont="1" applyFill="1" applyBorder="1" applyAlignment="1" applyProtection="1">
      <alignment horizontal="right" vertical="center"/>
      <protection hidden="1"/>
    </xf>
    <xf numFmtId="164" fontId="8" fillId="6" borderId="19" xfId="1" applyNumberFormat="1" applyFont="1" applyFill="1" applyBorder="1" applyAlignment="1" applyProtection="1">
      <alignment vertical="center"/>
      <protection hidden="1"/>
    </xf>
    <xf numFmtId="0" fontId="6" fillId="4" borderId="11" xfId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166" fontId="8" fillId="6" borderId="12" xfId="1" applyNumberFormat="1" applyFont="1" applyFill="1" applyBorder="1" applyAlignment="1" applyProtection="1">
      <alignment horizontal="right" vertical="center"/>
      <protection hidden="1"/>
    </xf>
    <xf numFmtId="166" fontId="8" fillId="6" borderId="13" xfId="1" applyNumberFormat="1" applyFont="1" applyFill="1" applyBorder="1" applyAlignment="1" applyProtection="1">
      <alignment horizontal="right" vertical="center"/>
      <protection hidden="1"/>
    </xf>
    <xf numFmtId="166" fontId="8" fillId="6" borderId="12" xfId="1" applyNumberFormat="1" applyFont="1" applyFill="1" applyBorder="1" applyAlignment="1" applyProtection="1">
      <alignment vertical="center"/>
      <protection hidden="1"/>
    </xf>
    <xf numFmtId="167" fontId="8" fillId="5" borderId="12" xfId="1" applyNumberFormat="1" applyFont="1" applyFill="1" applyBorder="1" applyAlignment="1" applyProtection="1">
      <alignment vertical="center"/>
      <protection hidden="1"/>
    </xf>
    <xf numFmtId="0" fontId="8" fillId="5" borderId="13" xfId="1" applyFont="1" applyFill="1" applyBorder="1" applyAlignment="1" applyProtection="1">
      <alignment horizontal="right" vertical="center"/>
      <protection hidden="1"/>
    </xf>
    <xf numFmtId="0" fontId="8" fillId="6" borderId="13" xfId="1" applyFont="1" applyFill="1" applyBorder="1" applyAlignment="1" applyProtection="1">
      <alignment horizontal="right" vertical="center"/>
      <protection hidden="1"/>
    </xf>
    <xf numFmtId="164" fontId="8" fillId="5" borderId="12" xfId="1" applyNumberFormat="1" applyFont="1" applyFill="1" applyBorder="1" applyAlignment="1" applyProtection="1">
      <alignment vertical="center"/>
      <protection hidden="1"/>
    </xf>
    <xf numFmtId="168" fontId="8" fillId="5" borderId="13" xfId="1" applyNumberFormat="1" applyFont="1" applyFill="1" applyBorder="1" applyAlignment="1" applyProtection="1">
      <alignment horizontal="right" vertical="center"/>
      <protection hidden="1"/>
    </xf>
    <xf numFmtId="0" fontId="8" fillId="6" borderId="12" xfId="1" applyFont="1" applyFill="1" applyBorder="1" applyAlignment="1" applyProtection="1">
      <alignment horizontal="right" vertical="center"/>
      <protection hidden="1"/>
    </xf>
    <xf numFmtId="164" fontId="8" fillId="5" borderId="11" xfId="1" applyNumberFormat="1" applyFont="1" applyFill="1" applyBorder="1" applyAlignment="1" applyProtection="1">
      <alignment vertical="center"/>
      <protection hidden="1"/>
    </xf>
    <xf numFmtId="169" fontId="8" fillId="5" borderId="12" xfId="1" applyNumberFormat="1" applyFont="1" applyFill="1" applyBorder="1" applyAlignment="1" applyProtection="1">
      <alignment horizontal="right" vertical="center"/>
      <protection hidden="1"/>
    </xf>
    <xf numFmtId="0" fontId="8" fillId="5" borderId="13" xfId="1" applyFont="1" applyFill="1" applyBorder="1" applyAlignment="1" applyProtection="1">
      <alignment vertical="center"/>
      <protection hidden="1"/>
    </xf>
    <xf numFmtId="0" fontId="8" fillId="5" borderId="12" xfId="1" applyFont="1" applyFill="1" applyBorder="1" applyAlignment="1" applyProtection="1">
      <alignment vertical="center"/>
      <protection hidden="1"/>
    </xf>
    <xf numFmtId="169" fontId="8" fillId="5" borderId="13" xfId="1" applyNumberFormat="1" applyFont="1" applyFill="1" applyBorder="1" applyAlignment="1" applyProtection="1">
      <alignment horizontal="right" vertical="center"/>
      <protection hidden="1"/>
    </xf>
    <xf numFmtId="0" fontId="8" fillId="6" borderId="13" xfId="1" applyFont="1" applyFill="1" applyBorder="1" applyAlignment="1" applyProtection="1">
      <alignment vertical="center"/>
      <protection hidden="1"/>
    </xf>
    <xf numFmtId="164" fontId="8" fillId="6" borderId="13" xfId="1" applyNumberFormat="1" applyFont="1" applyFill="1" applyBorder="1" applyAlignment="1" applyProtection="1">
      <alignment horizontal="right" vertical="center"/>
      <protection hidden="1"/>
    </xf>
    <xf numFmtId="170" fontId="8" fillId="5" borderId="13" xfId="1" applyNumberFormat="1" applyFont="1" applyFill="1" applyBorder="1" applyAlignment="1" applyProtection="1">
      <alignment horizontal="right" vertical="center"/>
      <protection hidden="1"/>
    </xf>
    <xf numFmtId="164" fontId="8" fillId="6" borderId="12" xfId="1" applyNumberFormat="1" applyFont="1" applyFill="1" applyBorder="1" applyAlignment="1" applyProtection="1">
      <alignment horizontal="right" vertical="center"/>
      <protection hidden="1"/>
    </xf>
    <xf numFmtId="171" fontId="8" fillId="5" borderId="13" xfId="1" applyNumberFormat="1" applyFont="1" applyFill="1" applyBorder="1" applyAlignment="1" applyProtection="1">
      <alignment horizontal="right" vertical="center"/>
      <protection hidden="1"/>
    </xf>
    <xf numFmtId="0" fontId="8" fillId="6" borderId="12" xfId="1" applyFont="1" applyFill="1" applyBorder="1" applyAlignment="1" applyProtection="1">
      <alignment vertical="center"/>
      <protection hidden="1"/>
    </xf>
    <xf numFmtId="0" fontId="8" fillId="5" borderId="12" xfId="1" applyFont="1" applyFill="1" applyBorder="1" applyAlignment="1" applyProtection="1">
      <alignment horizontal="right" vertical="center"/>
      <protection hidden="1"/>
    </xf>
    <xf numFmtId="172" fontId="8" fillId="5" borderId="13" xfId="1" applyNumberFormat="1" applyFont="1" applyFill="1" applyBorder="1" applyAlignment="1" applyProtection="1">
      <alignment horizontal="right" vertical="center"/>
      <protection hidden="1"/>
    </xf>
    <xf numFmtId="173" fontId="8" fillId="6" borderId="13" xfId="1" applyNumberFormat="1" applyFont="1" applyFill="1" applyBorder="1" applyAlignment="1" applyProtection="1">
      <alignment horizontal="right" vertical="center"/>
      <protection hidden="1"/>
    </xf>
    <xf numFmtId="174" fontId="8" fillId="5" borderId="12" xfId="1" applyNumberFormat="1" applyFont="1" applyFill="1" applyBorder="1" applyAlignment="1" applyProtection="1">
      <alignment horizontal="right" vertical="center"/>
      <protection hidden="1"/>
    </xf>
    <xf numFmtId="174" fontId="8" fillId="5" borderId="13" xfId="1" applyNumberFormat="1" applyFont="1" applyFill="1" applyBorder="1" applyAlignment="1" applyProtection="1">
      <alignment horizontal="right" vertical="center"/>
      <protection hidden="1"/>
    </xf>
    <xf numFmtId="0" fontId="8" fillId="6" borderId="19" xfId="1" applyFont="1" applyFill="1" applyBorder="1" applyAlignment="1" applyProtection="1">
      <alignment vertical="center"/>
      <protection hidden="1"/>
    </xf>
    <xf numFmtId="175" fontId="8" fillId="5" borderId="13" xfId="1" applyNumberFormat="1" applyFont="1" applyFill="1" applyBorder="1" applyAlignment="1" applyProtection="1">
      <alignment horizontal="right" vertical="center"/>
      <protection hidden="1"/>
    </xf>
    <xf numFmtId="176" fontId="8" fillId="6" borderId="12" xfId="1" applyNumberFormat="1" applyFont="1" applyFill="1" applyBorder="1" applyAlignment="1" applyProtection="1">
      <alignment horizontal="right" vertical="center"/>
      <protection hidden="1"/>
    </xf>
    <xf numFmtId="176" fontId="8" fillId="6" borderId="13" xfId="1" applyNumberFormat="1" applyFont="1" applyFill="1" applyBorder="1" applyAlignment="1" applyProtection="1">
      <alignment horizontal="right" vertical="center"/>
      <protection hidden="1"/>
    </xf>
    <xf numFmtId="164" fontId="8" fillId="0" borderId="12" xfId="1" applyNumberFormat="1" applyFont="1" applyFill="1" applyBorder="1" applyAlignment="1" applyProtection="1">
      <alignment vertical="center"/>
      <protection hidden="1"/>
    </xf>
    <xf numFmtId="0" fontId="8" fillId="0" borderId="13" xfId="1" applyFont="1" applyFill="1" applyBorder="1" applyAlignment="1" applyProtection="1">
      <alignment vertical="center"/>
      <protection hidden="1"/>
    </xf>
    <xf numFmtId="0" fontId="8" fillId="0" borderId="13" xfId="1" applyFont="1" applyFill="1" applyBorder="1" applyAlignment="1" applyProtection="1">
      <alignment horizontal="right" vertical="center"/>
      <protection hidden="1"/>
    </xf>
    <xf numFmtId="177" fontId="8" fillId="5" borderId="12" xfId="1" applyNumberFormat="1" applyFont="1" applyFill="1" applyBorder="1" applyAlignment="1" applyProtection="1">
      <alignment horizontal="right" vertical="center"/>
      <protection hidden="1"/>
    </xf>
    <xf numFmtId="177" fontId="8" fillId="5" borderId="12" xfId="1" applyNumberFormat="1" applyFont="1" applyFill="1" applyBorder="1" applyAlignment="1" applyProtection="1">
      <alignment vertical="center"/>
      <protection hidden="1"/>
    </xf>
    <xf numFmtId="178" fontId="8" fillId="5" borderId="13" xfId="1" applyNumberFormat="1" applyFont="1" applyFill="1" applyBorder="1" applyAlignment="1" applyProtection="1">
      <alignment horizontal="right" vertical="center"/>
      <protection hidden="1"/>
    </xf>
    <xf numFmtId="179" fontId="8" fillId="5" borderId="12" xfId="1" applyNumberFormat="1" applyFont="1" applyFill="1" applyBorder="1" applyAlignment="1" applyProtection="1">
      <alignment horizontal="right" vertical="center"/>
      <protection hidden="1"/>
    </xf>
    <xf numFmtId="179" fontId="8" fillId="5" borderId="13" xfId="1" applyNumberFormat="1" applyFont="1" applyFill="1" applyBorder="1" applyAlignment="1" applyProtection="1">
      <alignment horizontal="right" vertical="center"/>
      <protection hidden="1"/>
    </xf>
    <xf numFmtId="0" fontId="6" fillId="0" borderId="21" xfId="1" applyFont="1" applyFill="1" applyBorder="1" applyAlignment="1" applyProtection="1">
      <alignment horizontal="center" vertical="center"/>
      <protection hidden="1"/>
    </xf>
    <xf numFmtId="0" fontId="6" fillId="0" borderId="22" xfId="1" applyFont="1" applyFill="1" applyBorder="1" applyAlignment="1" applyProtection="1">
      <alignment horizontal="left" vertical="center"/>
      <protection hidden="1"/>
    </xf>
    <xf numFmtId="164" fontId="8" fillId="6" borderId="21" xfId="1" applyNumberFormat="1" applyFont="1" applyFill="1" applyBorder="1" applyAlignment="1" applyProtection="1">
      <alignment vertical="center"/>
      <protection hidden="1"/>
    </xf>
    <xf numFmtId="180" fontId="8" fillId="6" borderId="23" xfId="1" applyNumberFormat="1" applyFont="1" applyFill="1" applyBorder="1" applyAlignment="1" applyProtection="1">
      <alignment horizontal="right" vertical="center"/>
      <protection hidden="1"/>
    </xf>
    <xf numFmtId="164" fontId="8" fillId="6" borderId="23" xfId="1" applyNumberFormat="1" applyFont="1" applyFill="1" applyBorder="1" applyAlignment="1" applyProtection="1">
      <alignment vertical="center"/>
      <protection hidden="1"/>
    </xf>
    <xf numFmtId="180" fontId="8" fillId="6" borderId="22" xfId="1" applyNumberFormat="1" applyFont="1" applyFill="1" applyBorder="1" applyAlignment="1" applyProtection="1">
      <alignment horizontal="right"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left" vertical="center" wrapText="1"/>
      <protection hidden="1"/>
    </xf>
    <xf numFmtId="164" fontId="10" fillId="0" borderId="0" xfId="1" applyNumberFormat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right"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11" fillId="0" borderId="0" xfId="2" applyFont="1" applyFill="1" applyBorder="1" applyAlignment="1" applyProtection="1">
      <alignment horizontal="right" vertical="center"/>
      <protection hidden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1" fillId="0" borderId="0" xfId="1"/>
    <xf numFmtId="0" fontId="8" fillId="0" borderId="0" xfId="1" applyFont="1" applyFill="1" applyAlignment="1" applyProtection="1">
      <alignment vertical="center"/>
      <protection hidden="1"/>
    </xf>
    <xf numFmtId="14" fontId="8" fillId="0" borderId="0" xfId="1" applyNumberFormat="1" applyFont="1" applyAlignment="1" applyProtection="1">
      <alignment vertical="center"/>
      <protection hidden="1"/>
    </xf>
    <xf numFmtId="0" fontId="8" fillId="7" borderId="0" xfId="1" applyFont="1" applyFill="1" applyAlignment="1" applyProtection="1">
      <alignment vertical="center"/>
      <protection hidden="1"/>
    </xf>
    <xf numFmtId="0" fontId="8" fillId="8" borderId="0" xfId="1" applyFont="1" applyFill="1" applyAlignment="1" applyProtection="1">
      <alignment vertical="center"/>
      <protection hidden="1"/>
    </xf>
    <xf numFmtId="0" fontId="13" fillId="0" borderId="0" xfId="1" applyFont="1" applyAlignment="1" applyProtection="1">
      <alignment vertical="center"/>
      <protection hidden="1"/>
    </xf>
    <xf numFmtId="0" fontId="1" fillId="7" borderId="0" xfId="1" applyFont="1" applyFill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8" fillId="9" borderId="0" xfId="1" applyFont="1" applyFill="1" applyAlignment="1" applyProtection="1">
      <alignment vertical="center"/>
      <protection hidden="1"/>
    </xf>
    <xf numFmtId="3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181" fontId="8" fillId="8" borderId="0" xfId="1" applyNumberFormat="1" applyFont="1" applyFill="1" applyAlignment="1" applyProtection="1">
      <alignment vertical="center"/>
      <protection hidden="1"/>
    </xf>
    <xf numFmtId="0" fontId="8" fillId="0" borderId="0" xfId="1" applyFont="1" applyBorder="1" applyAlignment="1" applyProtection="1">
      <alignment vertical="center"/>
      <protection hidden="1"/>
    </xf>
    <xf numFmtId="0" fontId="8" fillId="7" borderId="0" xfId="1" applyFont="1" applyFill="1" applyBorder="1" applyAlignment="1" applyProtection="1">
      <alignment vertical="center"/>
      <protection hidden="1"/>
    </xf>
    <xf numFmtId="0" fontId="10" fillId="0" borderId="0" xfId="1" applyFont="1" applyBorder="1" applyAlignment="1" applyProtection="1">
      <alignment vertical="center"/>
      <protection hidden="1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0" xfId="3" applyFont="1" applyFill="1" applyAlignment="1" applyProtection="1">
      <alignment vertical="center"/>
      <protection hidden="1"/>
    </xf>
    <xf numFmtId="0" fontId="6" fillId="3" borderId="11" xfId="3" applyFont="1" applyFill="1" applyBorder="1" applyAlignment="1" applyProtection="1">
      <alignment horizontal="center" vertical="center"/>
      <protection hidden="1"/>
    </xf>
    <xf numFmtId="0" fontId="6" fillId="3" borderId="12" xfId="3" applyFont="1" applyFill="1" applyBorder="1" applyAlignment="1" applyProtection="1">
      <alignment horizontal="center" vertical="center"/>
      <protection hidden="1"/>
    </xf>
    <xf numFmtId="0" fontId="6" fillId="3" borderId="13" xfId="3" applyFont="1" applyFill="1" applyBorder="1" applyAlignment="1" applyProtection="1">
      <alignment horizontal="center" vertical="center"/>
      <protection hidden="1"/>
    </xf>
    <xf numFmtId="14" fontId="8" fillId="0" borderId="0" xfId="3" applyNumberFormat="1" applyFont="1" applyAlignment="1" applyProtection="1">
      <alignment vertical="center"/>
      <protection hidden="1"/>
    </xf>
    <xf numFmtId="0" fontId="6" fillId="4" borderId="8" xfId="3" applyFont="1" applyFill="1" applyBorder="1" applyAlignment="1" applyProtection="1">
      <alignment horizontal="center" vertical="center"/>
      <protection hidden="1"/>
    </xf>
    <xf numFmtId="0" fontId="6" fillId="4" borderId="10" xfId="3" applyFont="1" applyFill="1" applyBorder="1" applyAlignment="1" applyProtection="1">
      <alignment horizontal="left" vertical="center"/>
      <protection hidden="1"/>
    </xf>
    <xf numFmtId="0" fontId="6" fillId="4" borderId="11" xfId="3" applyFont="1" applyFill="1" applyBorder="1" applyAlignment="1" applyProtection="1">
      <alignment horizontal="center" vertical="center"/>
      <protection hidden="1"/>
    </xf>
    <xf numFmtId="0" fontId="6" fillId="4" borderId="13" xfId="3" applyFont="1" applyFill="1" applyBorder="1" applyAlignment="1" applyProtection="1">
      <alignment horizontal="left" vertical="center"/>
      <protection hidden="1"/>
    </xf>
    <xf numFmtId="167" fontId="8" fillId="5" borderId="12" xfId="3" applyNumberFormat="1" applyFont="1" applyFill="1" applyBorder="1" applyAlignment="1" applyProtection="1">
      <alignment vertical="center"/>
      <protection hidden="1"/>
    </xf>
    <xf numFmtId="0" fontId="8" fillId="5" borderId="13" xfId="3" applyFont="1" applyFill="1" applyBorder="1" applyAlignment="1" applyProtection="1">
      <alignment horizontal="right" vertical="center"/>
      <protection hidden="1"/>
    </xf>
    <xf numFmtId="0" fontId="6" fillId="0" borderId="11" xfId="3" applyFont="1" applyFill="1" applyBorder="1" applyAlignment="1" applyProtection="1">
      <alignment horizontal="center" vertical="center"/>
      <protection hidden="1"/>
    </xf>
    <xf numFmtId="0" fontId="6" fillId="0" borderId="13" xfId="3" applyFont="1" applyFill="1" applyBorder="1" applyAlignment="1" applyProtection="1">
      <alignment horizontal="left" vertical="center"/>
      <protection hidden="1"/>
    </xf>
    <xf numFmtId="164" fontId="8" fillId="6" borderId="12" xfId="3" applyNumberFormat="1" applyFont="1" applyFill="1" applyBorder="1" applyAlignment="1" applyProtection="1">
      <alignment vertical="center"/>
      <protection hidden="1"/>
    </xf>
    <xf numFmtId="0" fontId="8" fillId="6" borderId="13" xfId="3" applyFont="1" applyFill="1" applyBorder="1" applyAlignment="1" applyProtection="1">
      <alignment horizontal="right" vertical="center"/>
      <protection hidden="1"/>
    </xf>
    <xf numFmtId="0" fontId="8" fillId="7" borderId="0" xfId="3" applyFont="1" applyFill="1" applyAlignment="1" applyProtection="1">
      <alignment vertical="center"/>
      <protection hidden="1"/>
    </xf>
    <xf numFmtId="0" fontId="8" fillId="8" borderId="0" xfId="3" applyFont="1" applyFill="1" applyAlignment="1" applyProtection="1">
      <alignment vertical="center"/>
      <protection hidden="1"/>
    </xf>
    <xf numFmtId="164" fontId="8" fillId="5" borderId="11" xfId="3" applyNumberFormat="1" applyFont="1" applyFill="1" applyBorder="1" applyAlignment="1" applyProtection="1">
      <alignment vertical="center"/>
      <protection hidden="1"/>
    </xf>
    <xf numFmtId="164" fontId="8" fillId="5" borderId="12" xfId="3" applyNumberFormat="1" applyFont="1" applyFill="1" applyBorder="1" applyAlignment="1" applyProtection="1">
      <alignment vertical="center"/>
      <protection hidden="1"/>
    </xf>
    <xf numFmtId="0" fontId="8" fillId="5" borderId="13" xfId="3" applyFont="1" applyFill="1" applyBorder="1" applyAlignment="1" applyProtection="1">
      <alignment vertical="center"/>
      <protection hidden="1"/>
    </xf>
    <xf numFmtId="0" fontId="8" fillId="5" borderId="12" xfId="3" applyFont="1" applyFill="1" applyBorder="1" applyAlignment="1" applyProtection="1">
      <alignment vertical="center"/>
      <protection hidden="1"/>
    </xf>
    <xf numFmtId="0" fontId="8" fillId="6" borderId="13" xfId="3" applyFont="1" applyFill="1" applyBorder="1" applyAlignment="1" applyProtection="1">
      <alignment vertical="center"/>
      <protection hidden="1"/>
    </xf>
    <xf numFmtId="164" fontId="8" fillId="6" borderId="13" xfId="3" applyNumberFormat="1" applyFont="1" applyFill="1" applyBorder="1" applyAlignment="1" applyProtection="1">
      <alignment horizontal="right" vertical="center"/>
      <protection hidden="1"/>
    </xf>
    <xf numFmtId="0" fontId="14" fillId="0" borderId="0" xfId="3" applyFont="1" applyAlignment="1" applyProtection="1">
      <alignment vertical="center"/>
      <protection hidden="1"/>
    </xf>
    <xf numFmtId="164" fontId="8" fillId="6" borderId="11" xfId="3" applyNumberFormat="1" applyFont="1" applyFill="1" applyBorder="1" applyAlignment="1" applyProtection="1">
      <alignment vertical="center"/>
      <protection hidden="1"/>
    </xf>
    <xf numFmtId="0" fontId="8" fillId="6" borderId="12" xfId="3" applyFont="1" applyFill="1" applyBorder="1" applyAlignment="1" applyProtection="1">
      <alignment horizontal="right" vertical="center"/>
      <protection hidden="1"/>
    </xf>
    <xf numFmtId="164" fontId="8" fillId="6" borderId="12" xfId="3" applyNumberFormat="1" applyFont="1" applyFill="1" applyBorder="1" applyAlignment="1" applyProtection="1">
      <alignment horizontal="right" vertical="center"/>
      <protection hidden="1"/>
    </xf>
    <xf numFmtId="0" fontId="8" fillId="9" borderId="0" xfId="3" applyFont="1" applyFill="1" applyAlignment="1" applyProtection="1">
      <alignment vertical="center"/>
      <protection hidden="1"/>
    </xf>
    <xf numFmtId="0" fontId="1" fillId="0" borderId="0" xfId="3"/>
    <xf numFmtId="0" fontId="8" fillId="6" borderId="12" xfId="3" applyFont="1" applyFill="1" applyBorder="1" applyAlignment="1" applyProtection="1">
      <alignment vertical="center"/>
      <protection hidden="1"/>
    </xf>
    <xf numFmtId="0" fontId="8" fillId="5" borderId="11" xfId="3" applyFont="1" applyFill="1" applyBorder="1" applyAlignment="1" applyProtection="1">
      <alignment horizontal="right" vertical="center"/>
      <protection hidden="1"/>
    </xf>
    <xf numFmtId="0" fontId="8" fillId="5" borderId="12" xfId="3" applyFont="1" applyFill="1" applyBorder="1" applyAlignment="1" applyProtection="1">
      <alignment horizontal="right" vertical="center"/>
      <protection hidden="1"/>
    </xf>
    <xf numFmtId="0" fontId="8" fillId="6" borderId="19" xfId="3" applyFont="1" applyFill="1" applyBorder="1" applyAlignment="1" applyProtection="1">
      <alignment vertical="center"/>
      <protection hidden="1"/>
    </xf>
    <xf numFmtId="164" fontId="8" fillId="0" borderId="12" xfId="3" applyNumberFormat="1" applyFont="1" applyFill="1" applyBorder="1" applyAlignment="1" applyProtection="1">
      <alignment vertical="center"/>
      <protection hidden="1"/>
    </xf>
    <xf numFmtId="0" fontId="8" fillId="0" borderId="13" xfId="3" applyFont="1" applyFill="1" applyBorder="1" applyAlignment="1" applyProtection="1">
      <alignment vertical="center"/>
      <protection hidden="1"/>
    </xf>
    <xf numFmtId="0" fontId="8" fillId="0" borderId="13" xfId="3" applyFont="1" applyFill="1" applyBorder="1" applyAlignment="1" applyProtection="1">
      <alignment horizontal="right" vertical="center"/>
      <protection hidden="1"/>
    </xf>
    <xf numFmtId="0" fontId="6" fillId="0" borderId="21" xfId="3" applyFont="1" applyFill="1" applyBorder="1" applyAlignment="1" applyProtection="1">
      <alignment horizontal="center" vertical="center"/>
      <protection hidden="1"/>
    </xf>
    <xf numFmtId="0" fontId="6" fillId="0" borderId="22" xfId="3" applyFont="1" applyFill="1" applyBorder="1" applyAlignment="1" applyProtection="1">
      <alignment horizontal="left" vertical="center"/>
      <protection hidden="1"/>
    </xf>
    <xf numFmtId="164" fontId="8" fillId="6" borderId="21" xfId="3" applyNumberFormat="1" applyFont="1" applyFill="1" applyBorder="1" applyAlignment="1" applyProtection="1">
      <alignment vertical="center"/>
      <protection hidden="1"/>
    </xf>
    <xf numFmtId="0" fontId="8" fillId="6" borderId="23" xfId="3" applyFont="1" applyFill="1" applyBorder="1" applyAlignment="1" applyProtection="1">
      <alignment horizontal="right" vertical="center"/>
      <protection hidden="1"/>
    </xf>
    <xf numFmtId="164" fontId="8" fillId="6" borderId="23" xfId="3" applyNumberFormat="1" applyFont="1" applyFill="1" applyBorder="1" applyAlignment="1" applyProtection="1">
      <alignment vertical="center"/>
      <protection hidden="1"/>
    </xf>
    <xf numFmtId="0" fontId="8" fillId="6" borderId="22" xfId="3" applyFont="1" applyFill="1" applyBorder="1" applyAlignment="1" applyProtection="1">
      <alignment horizontal="right" vertical="center"/>
      <protection hidden="1"/>
    </xf>
    <xf numFmtId="0" fontId="8" fillId="6" borderId="23" xfId="3" applyFont="1" applyFill="1" applyBorder="1" applyAlignment="1" applyProtection="1">
      <alignment vertical="center"/>
      <protection hidden="1"/>
    </xf>
    <xf numFmtId="0" fontId="10" fillId="0" borderId="0" xfId="3" applyFont="1" applyAlignment="1" applyProtection="1">
      <alignment vertical="center"/>
      <protection hidden="1"/>
    </xf>
    <xf numFmtId="0" fontId="9" fillId="0" borderId="0" xfId="4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Fill="1" applyBorder="1" applyAlignment="1" applyProtection="1">
      <alignment horizontal="left" vertical="center" wrapText="1"/>
      <protection hidden="1"/>
    </xf>
    <xf numFmtId="164" fontId="10" fillId="0" borderId="0" xfId="3" applyNumberFormat="1" applyFont="1" applyFill="1" applyBorder="1" applyAlignment="1" applyProtection="1">
      <alignment vertical="center"/>
      <protection hidden="1"/>
    </xf>
    <xf numFmtId="0" fontId="10" fillId="0" borderId="0" xfId="3" applyFont="1" applyFill="1" applyBorder="1" applyAlignment="1" applyProtection="1">
      <alignment horizontal="right" vertical="center"/>
      <protection hidden="1"/>
    </xf>
    <xf numFmtId="0" fontId="10" fillId="0" borderId="0" xfId="3" applyFont="1" applyFill="1" applyBorder="1" applyAlignment="1" applyProtection="1">
      <alignment vertical="center"/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11" fillId="0" borderId="0" xfId="4" applyFont="1" applyFill="1" applyBorder="1" applyAlignment="1" applyProtection="1">
      <alignment horizontal="right" vertical="center"/>
      <protection hidden="1"/>
    </xf>
    <xf numFmtId="0" fontId="12" fillId="0" borderId="0" xfId="4" applyFont="1" applyFill="1" applyBorder="1" applyAlignment="1" applyProtection="1">
      <alignment horizontal="left" vertical="center"/>
      <protection hidden="1"/>
    </xf>
    <xf numFmtId="0" fontId="9" fillId="0" borderId="0" xfId="3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vertical="center"/>
      <protection hidden="1"/>
    </xf>
    <xf numFmtId="0" fontId="1" fillId="0" borderId="0" xfId="5"/>
    <xf numFmtId="0" fontId="8" fillId="0" borderId="0" xfId="5" applyFont="1" applyFill="1" applyAlignment="1" applyProtection="1">
      <alignment vertical="center"/>
      <protection hidden="1"/>
    </xf>
    <xf numFmtId="0" fontId="6" fillId="3" borderId="21" xfId="5" applyFont="1" applyFill="1" applyBorder="1" applyAlignment="1" applyProtection="1">
      <alignment horizontal="center" vertical="center"/>
      <protection hidden="1"/>
    </xf>
    <xf numFmtId="0" fontId="6" fillId="3" borderId="23" xfId="5" applyFont="1" applyFill="1" applyBorder="1" applyAlignment="1" applyProtection="1">
      <alignment horizontal="center" vertical="center"/>
      <protection hidden="1"/>
    </xf>
    <xf numFmtId="0" fontId="6" fillId="3" borderId="22" xfId="5" applyFont="1" applyFill="1" applyBorder="1" applyAlignment="1" applyProtection="1">
      <alignment horizontal="center" vertical="center"/>
      <protection hidden="1"/>
    </xf>
    <xf numFmtId="14" fontId="8" fillId="0" borderId="0" xfId="5" applyNumberFormat="1" applyFont="1" applyAlignment="1" applyProtection="1">
      <alignment vertical="center"/>
      <protection hidden="1"/>
    </xf>
    <xf numFmtId="0" fontId="6" fillId="0" borderId="11" xfId="5" applyFont="1" applyFill="1" applyBorder="1" applyAlignment="1" applyProtection="1">
      <alignment horizontal="center" vertical="center"/>
      <protection hidden="1"/>
    </xf>
    <xf numFmtId="0" fontId="6" fillId="0" borderId="13" xfId="5" applyFont="1" applyFill="1" applyBorder="1" applyAlignment="1" applyProtection="1">
      <alignment horizontal="left" vertical="center"/>
      <protection hidden="1"/>
    </xf>
    <xf numFmtId="0" fontId="6" fillId="4" borderId="11" xfId="5" applyFont="1" applyFill="1" applyBorder="1" applyAlignment="1" applyProtection="1">
      <alignment horizontal="center" vertical="center"/>
      <protection hidden="1"/>
    </xf>
    <xf numFmtId="0" fontId="6" fillId="4" borderId="13" xfId="5" applyFont="1" applyFill="1" applyBorder="1" applyAlignment="1" applyProtection="1">
      <alignment horizontal="left" vertical="center"/>
      <protection hidden="1"/>
    </xf>
    <xf numFmtId="164" fontId="8" fillId="6" borderId="12" xfId="5" applyNumberFormat="1" applyFont="1" applyFill="1" applyBorder="1" applyAlignment="1" applyProtection="1">
      <alignment vertical="center"/>
      <protection hidden="1"/>
    </xf>
    <xf numFmtId="164" fontId="8" fillId="5" borderId="12" xfId="5" applyNumberFormat="1" applyFont="1" applyFill="1" applyBorder="1" applyAlignment="1" applyProtection="1">
      <alignment vertical="center"/>
      <protection hidden="1"/>
    </xf>
    <xf numFmtId="168" fontId="8" fillId="5" borderId="13" xfId="5" applyNumberFormat="1" applyFont="1" applyFill="1" applyBorder="1" applyAlignment="1" applyProtection="1">
      <alignment horizontal="right" vertical="center"/>
      <protection hidden="1"/>
    </xf>
    <xf numFmtId="0" fontId="8" fillId="6" borderId="13" xfId="5" applyFont="1" applyFill="1" applyBorder="1" applyAlignment="1" applyProtection="1">
      <alignment horizontal="right" vertical="center"/>
      <protection hidden="1"/>
    </xf>
    <xf numFmtId="0" fontId="8" fillId="8" borderId="0" xfId="5" applyFont="1" applyFill="1" applyAlignment="1" applyProtection="1">
      <alignment vertical="center"/>
      <protection hidden="1"/>
    </xf>
    <xf numFmtId="0" fontId="8" fillId="9" borderId="0" xfId="5" applyFont="1" applyFill="1" applyAlignment="1" applyProtection="1">
      <alignment vertical="center"/>
      <protection hidden="1"/>
    </xf>
    <xf numFmtId="164" fontId="8" fillId="5" borderId="11" xfId="5" applyNumberFormat="1" applyFont="1" applyFill="1" applyBorder="1" applyAlignment="1" applyProtection="1">
      <alignment vertical="center"/>
      <protection hidden="1"/>
    </xf>
    <xf numFmtId="0" fontId="8" fillId="5" borderId="13" xfId="5" applyFont="1" applyFill="1" applyBorder="1" applyAlignment="1" applyProtection="1">
      <alignment horizontal="right" vertical="center"/>
      <protection hidden="1"/>
    </xf>
    <xf numFmtId="0" fontId="8" fillId="5" borderId="12" xfId="5" applyFont="1" applyFill="1" applyBorder="1" applyAlignment="1" applyProtection="1">
      <alignment horizontal="right" vertical="center"/>
      <protection hidden="1"/>
    </xf>
    <xf numFmtId="178" fontId="8" fillId="5" borderId="13" xfId="5" applyNumberFormat="1" applyFont="1" applyFill="1" applyBorder="1" applyAlignment="1" applyProtection="1">
      <alignment horizontal="right" vertical="center"/>
      <protection hidden="1"/>
    </xf>
    <xf numFmtId="0" fontId="8" fillId="5" borderId="12" xfId="5" applyFont="1" applyFill="1" applyBorder="1" applyAlignment="1" applyProtection="1">
      <alignment vertical="center"/>
      <protection hidden="1"/>
    </xf>
    <xf numFmtId="181" fontId="8" fillId="8" borderId="0" xfId="5" applyNumberFormat="1" applyFont="1" applyFill="1" applyAlignment="1" applyProtection="1">
      <alignment vertical="center"/>
      <protection hidden="1"/>
    </xf>
    <xf numFmtId="0" fontId="14" fillId="0" borderId="0" xfId="5" applyFont="1" applyAlignment="1" applyProtection="1">
      <alignment vertical="center"/>
      <protection hidden="1"/>
    </xf>
    <xf numFmtId="0" fontId="6" fillId="0" borderId="21" xfId="5" applyFont="1" applyFill="1" applyBorder="1" applyAlignment="1" applyProtection="1">
      <alignment horizontal="center" vertical="center"/>
      <protection hidden="1"/>
    </xf>
    <xf numFmtId="0" fontId="6" fillId="0" borderId="22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10" fillId="0" borderId="0" xfId="5" applyFont="1" applyAlignment="1" applyProtection="1">
      <alignment vertical="center"/>
      <protection hidden="1"/>
    </xf>
    <xf numFmtId="0" fontId="9" fillId="0" borderId="0" xfId="6" applyFont="1" applyFill="1" applyBorder="1" applyAlignment="1" applyProtection="1">
      <alignment horizontal="center" vertical="center" wrapText="1"/>
      <protection hidden="1"/>
    </xf>
    <xf numFmtId="0" fontId="9" fillId="0" borderId="0" xfId="5" applyFont="1" applyFill="1" applyBorder="1" applyAlignment="1" applyProtection="1">
      <alignment horizontal="left" vertical="center" wrapText="1"/>
      <protection hidden="1"/>
    </xf>
    <xf numFmtId="164" fontId="10" fillId="0" borderId="0" xfId="5" applyNumberFormat="1" applyFont="1" applyFill="1" applyBorder="1" applyAlignment="1" applyProtection="1">
      <alignment vertical="center"/>
      <protection hidden="1"/>
    </xf>
    <xf numFmtId="0" fontId="10" fillId="0" borderId="0" xfId="5" applyFont="1" applyFill="1" applyBorder="1" applyAlignment="1" applyProtection="1">
      <alignment horizontal="right" vertical="center"/>
      <protection hidden="1"/>
    </xf>
    <xf numFmtId="0" fontId="10" fillId="0" borderId="0" xfId="5" applyFont="1" applyFill="1" applyBorder="1" applyAlignment="1" applyProtection="1">
      <alignment vertical="center"/>
      <protection hidden="1"/>
    </xf>
    <xf numFmtId="0" fontId="10" fillId="0" borderId="0" xfId="5" applyFont="1" applyBorder="1" applyAlignment="1" applyProtection="1">
      <alignment vertical="center"/>
      <protection hidden="1"/>
    </xf>
    <xf numFmtId="0" fontId="11" fillId="0" borderId="0" xfId="6" applyFont="1" applyFill="1" applyBorder="1" applyAlignment="1" applyProtection="1">
      <alignment horizontal="right" vertical="center"/>
      <protection hidden="1"/>
    </xf>
    <xf numFmtId="0" fontId="12" fillId="0" borderId="0" xfId="6" applyFont="1" applyFill="1" applyBorder="1" applyAlignment="1" applyProtection="1">
      <alignment horizontal="left" vertical="center"/>
      <protection hidden="1"/>
    </xf>
    <xf numFmtId="0" fontId="9" fillId="0" borderId="0" xfId="5" applyFont="1" applyAlignment="1" applyProtection="1">
      <alignment horizontal="right" vertical="center"/>
      <protection hidden="1"/>
    </xf>
    <xf numFmtId="0" fontId="8" fillId="0" borderId="0" xfId="1" applyFont="1" applyFill="1" applyBorder="1" applyAlignment="1" applyProtection="1">
      <alignment horizontal="right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165" fontId="8" fillId="0" borderId="0" xfId="1" applyNumberFormat="1" applyFont="1" applyFill="1" applyBorder="1" applyAlignment="1" applyProtection="1">
      <alignment horizontal="right" vertical="center"/>
      <protection hidden="1"/>
    </xf>
    <xf numFmtId="166" fontId="8" fillId="0" borderId="0" xfId="1" applyNumberFormat="1" applyFont="1" applyFill="1" applyBorder="1" applyAlignment="1" applyProtection="1">
      <alignment horizontal="right" vertical="center"/>
      <protection hidden="1"/>
    </xf>
    <xf numFmtId="168" fontId="8" fillId="0" borderId="0" xfId="1" applyNumberFormat="1" applyFont="1" applyFill="1" applyBorder="1" applyAlignment="1" applyProtection="1">
      <alignment horizontal="right" vertical="center"/>
      <protection hidden="1"/>
    </xf>
    <xf numFmtId="169" fontId="8" fillId="0" borderId="0" xfId="1" applyNumberFormat="1" applyFont="1" applyFill="1" applyBorder="1" applyAlignment="1" applyProtection="1">
      <alignment horizontal="right" vertical="center"/>
      <protection hidden="1"/>
    </xf>
    <xf numFmtId="164" fontId="8" fillId="0" borderId="0" xfId="1" applyNumberFormat="1" applyFont="1" applyFill="1" applyBorder="1" applyAlignment="1" applyProtection="1">
      <alignment horizontal="right" vertical="center"/>
      <protection hidden="1"/>
    </xf>
    <xf numFmtId="170" fontId="8" fillId="0" borderId="0" xfId="1" applyNumberFormat="1" applyFont="1" applyFill="1" applyBorder="1" applyAlignment="1" applyProtection="1">
      <alignment horizontal="right" vertical="center"/>
      <protection hidden="1"/>
    </xf>
    <xf numFmtId="171" fontId="8" fillId="0" borderId="0" xfId="1" applyNumberFormat="1" applyFont="1" applyFill="1" applyBorder="1" applyAlignment="1" applyProtection="1">
      <alignment horizontal="right" vertical="center"/>
      <protection hidden="1"/>
    </xf>
    <xf numFmtId="172" fontId="8" fillId="0" borderId="0" xfId="1" applyNumberFormat="1" applyFont="1" applyFill="1" applyBorder="1" applyAlignment="1" applyProtection="1">
      <alignment horizontal="right" vertical="center"/>
      <protection hidden="1"/>
    </xf>
    <xf numFmtId="173" fontId="8" fillId="0" borderId="0" xfId="1" applyNumberFormat="1" applyFont="1" applyFill="1" applyBorder="1" applyAlignment="1" applyProtection="1">
      <alignment horizontal="right" vertical="center"/>
      <protection hidden="1"/>
    </xf>
    <xf numFmtId="174" fontId="8" fillId="0" borderId="0" xfId="1" applyNumberFormat="1" applyFont="1" applyFill="1" applyBorder="1" applyAlignment="1" applyProtection="1">
      <alignment horizontal="right" vertical="center"/>
      <protection hidden="1"/>
    </xf>
    <xf numFmtId="175" fontId="8" fillId="0" borderId="0" xfId="1" applyNumberFormat="1" applyFont="1" applyFill="1" applyBorder="1" applyAlignment="1" applyProtection="1">
      <alignment horizontal="right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176" fontId="8" fillId="0" borderId="0" xfId="1" applyNumberFormat="1" applyFont="1" applyFill="1" applyBorder="1" applyAlignment="1" applyProtection="1">
      <alignment horizontal="right" vertical="center"/>
      <protection hidden="1"/>
    </xf>
    <xf numFmtId="178" fontId="8" fillId="0" borderId="0" xfId="1" applyNumberFormat="1" applyFont="1" applyFill="1" applyBorder="1" applyAlignment="1" applyProtection="1">
      <alignment horizontal="right" vertical="center"/>
      <protection hidden="1"/>
    </xf>
    <xf numFmtId="179" fontId="8" fillId="0" borderId="0" xfId="1" applyNumberFormat="1" applyFont="1" applyFill="1" applyBorder="1" applyAlignment="1" applyProtection="1">
      <alignment horizontal="right" vertical="center"/>
      <protection hidden="1"/>
    </xf>
    <xf numFmtId="180" fontId="8" fillId="0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0" xfId="1" quotePrefix="1" applyFont="1" applyFill="1" applyAlignment="1">
      <alignment horizontal="left" vertical="center"/>
    </xf>
    <xf numFmtId="0" fontId="0" fillId="0" borderId="0" xfId="0" applyFill="1"/>
    <xf numFmtId="14" fontId="13" fillId="0" borderId="0" xfId="1" applyNumberFormat="1" applyFont="1" applyAlignment="1" applyProtection="1">
      <alignment vertical="center"/>
      <protection hidden="1"/>
    </xf>
    <xf numFmtId="14" fontId="8" fillId="0" borderId="0" xfId="1" applyNumberFormat="1" applyFont="1" applyBorder="1" applyAlignment="1" applyProtection="1">
      <alignment vertical="center"/>
      <protection hidden="1"/>
    </xf>
    <xf numFmtId="0" fontId="8" fillId="8" borderId="0" xfId="1" applyFont="1" applyFill="1" applyBorder="1" applyAlignment="1" applyProtection="1">
      <alignment vertical="center"/>
      <protection hidden="1"/>
    </xf>
    <xf numFmtId="164" fontId="8" fillId="5" borderId="16" xfId="1" applyNumberFormat="1" applyFont="1" applyFill="1" applyBorder="1" applyAlignment="1" applyProtection="1">
      <alignment horizontal="center" vertical="center"/>
      <protection hidden="1"/>
    </xf>
    <xf numFmtId="164" fontId="8" fillId="5" borderId="19" xfId="1" applyNumberFormat="1" applyFont="1" applyFill="1" applyBorder="1" applyAlignment="1" applyProtection="1">
      <alignment horizontal="center" vertical="center"/>
      <protection hidden="1"/>
    </xf>
    <xf numFmtId="164" fontId="8" fillId="6" borderId="16" xfId="1" applyNumberFormat="1" applyFont="1" applyFill="1" applyBorder="1" applyAlignment="1" applyProtection="1">
      <alignment horizontal="center" vertical="center"/>
      <protection hidden="1"/>
    </xf>
    <xf numFmtId="164" fontId="8" fillId="6" borderId="19" xfId="1" applyNumberFormat="1" applyFont="1" applyFill="1" applyBorder="1" applyAlignment="1" applyProtection="1">
      <alignment horizontal="center" vertical="center"/>
      <protection hidden="1"/>
    </xf>
    <xf numFmtId="0" fontId="8" fillId="6" borderId="20" xfId="1" applyFont="1" applyFill="1" applyBorder="1" applyAlignment="1" applyProtection="1">
      <alignment horizontal="center" vertical="center"/>
      <protection hidden="1"/>
    </xf>
    <xf numFmtId="0" fontId="8" fillId="6" borderId="18" xfId="1" applyFont="1" applyFill="1" applyBorder="1" applyAlignment="1" applyProtection="1">
      <alignment horizontal="center" vertical="center"/>
      <protection hidden="1"/>
    </xf>
    <xf numFmtId="164" fontId="8" fillId="5" borderId="20" xfId="1" applyNumberFormat="1" applyFont="1" applyFill="1" applyBorder="1" applyAlignment="1" applyProtection="1">
      <alignment horizontal="center" vertical="center"/>
      <protection hidden="1"/>
    </xf>
    <xf numFmtId="164" fontId="8" fillId="5" borderId="18" xfId="1" applyNumberFormat="1" applyFont="1" applyFill="1" applyBorder="1" applyAlignment="1" applyProtection="1">
      <alignment horizontal="center" vertical="center"/>
      <protection hidden="1"/>
    </xf>
    <xf numFmtId="0" fontId="8" fillId="6" borderId="16" xfId="1" applyFont="1" applyFill="1" applyBorder="1" applyAlignment="1" applyProtection="1">
      <alignment horizontal="center" vertical="center"/>
      <protection hidden="1"/>
    </xf>
    <xf numFmtId="0" fontId="8" fillId="6" borderId="17" xfId="1" applyFont="1" applyFill="1" applyBorder="1" applyAlignment="1" applyProtection="1">
      <alignment horizontal="center" vertical="center"/>
      <protection hidden="1"/>
    </xf>
    <xf numFmtId="164" fontId="8" fillId="0" borderId="16" xfId="1" applyNumberFormat="1" applyFont="1" applyFill="1" applyBorder="1" applyAlignment="1" applyProtection="1">
      <alignment horizontal="center" vertical="center"/>
      <protection hidden="1"/>
    </xf>
    <xf numFmtId="164" fontId="8" fillId="0" borderId="19" xfId="1" applyNumberFormat="1" applyFont="1" applyFill="1" applyBorder="1" applyAlignment="1" applyProtection="1">
      <alignment horizontal="center" vertical="center"/>
      <protection hidden="1"/>
    </xf>
    <xf numFmtId="164" fontId="8" fillId="6" borderId="20" xfId="1" applyNumberFormat="1" applyFont="1" applyFill="1" applyBorder="1" applyAlignment="1" applyProtection="1">
      <alignment horizontal="center" vertical="center"/>
      <protection hidden="1"/>
    </xf>
    <xf numFmtId="164" fontId="8" fillId="6" borderId="18" xfId="1" applyNumberFormat="1" applyFont="1" applyFill="1" applyBorder="1" applyAlignment="1" applyProtection="1">
      <alignment horizontal="center" vertical="center"/>
      <protection hidden="1"/>
    </xf>
    <xf numFmtId="164" fontId="8" fillId="6" borderId="17" xfId="1" applyNumberFormat="1" applyFont="1" applyFill="1" applyBorder="1" applyAlignment="1" applyProtection="1">
      <alignment horizontal="center" vertical="center"/>
      <protection hidden="1"/>
    </xf>
    <xf numFmtId="0" fontId="8" fillId="5" borderId="16" xfId="1" applyFont="1" applyFill="1" applyBorder="1" applyAlignment="1" applyProtection="1">
      <alignment horizontal="center" vertical="center"/>
      <protection hidden="1"/>
    </xf>
    <xf numFmtId="0" fontId="8" fillId="5" borderId="17" xfId="1" applyFont="1" applyFill="1" applyBorder="1" applyAlignment="1" applyProtection="1">
      <alignment horizontal="center" vertical="center"/>
      <protection hidden="1"/>
    </xf>
    <xf numFmtId="0" fontId="8" fillId="5" borderId="18" xfId="1" applyFont="1" applyFill="1" applyBorder="1" applyAlignment="1" applyProtection="1">
      <alignment horizontal="center" vertical="center"/>
      <protection hidden="1"/>
    </xf>
    <xf numFmtId="164" fontId="8" fillId="5" borderId="17" xfId="1" applyNumberFormat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15" xfId="1" applyFont="1" applyFill="1" applyBorder="1" applyAlignment="1" applyProtection="1">
      <alignment horizontal="center" vertical="center" wrapText="1"/>
      <protection hidden="1"/>
    </xf>
    <xf numFmtId="0" fontId="6" fillId="3" borderId="11" xfId="1" applyFont="1" applyFill="1" applyBorder="1" applyAlignment="1" applyProtection="1">
      <alignment horizontal="center" vertical="center"/>
      <protection hidden="1"/>
    </xf>
    <xf numFmtId="0" fontId="6" fillId="3" borderId="12" xfId="1" applyFont="1" applyFill="1" applyBorder="1" applyAlignment="1" applyProtection="1">
      <alignment horizontal="center" vertical="center"/>
      <protection hidden="1"/>
    </xf>
    <xf numFmtId="0" fontId="6" fillId="3" borderId="13" xfId="1" applyFont="1" applyFill="1" applyBorder="1" applyAlignment="1" applyProtection="1">
      <alignment horizontal="center" vertical="center"/>
      <protection hidden="1"/>
    </xf>
    <xf numFmtId="0" fontId="6" fillId="3" borderId="8" xfId="1" applyFont="1" applyFill="1" applyBorder="1" applyAlignment="1" applyProtection="1">
      <alignment horizontal="center" vertical="center"/>
      <protection hidden="1"/>
    </xf>
    <xf numFmtId="0" fontId="6" fillId="3" borderId="9" xfId="1" applyFont="1" applyFill="1" applyBorder="1" applyAlignment="1" applyProtection="1">
      <alignment horizontal="center" vertical="center"/>
      <protection hidden="1"/>
    </xf>
    <xf numFmtId="0" fontId="6" fillId="3" borderId="10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  <protection hidden="1"/>
    </xf>
    <xf numFmtId="164" fontId="8" fillId="6" borderId="11" xfId="1" applyNumberFormat="1" applyFont="1" applyFill="1" applyBorder="1" applyAlignment="1" applyProtection="1">
      <alignment horizontal="center" vertical="center"/>
      <protection hidden="1"/>
    </xf>
    <xf numFmtId="164" fontId="8" fillId="6" borderId="12" xfId="1" applyNumberFormat="1" applyFont="1" applyFill="1" applyBorder="1" applyAlignment="1" applyProtection="1">
      <alignment horizontal="center" vertical="center"/>
      <protection hidden="1"/>
    </xf>
    <xf numFmtId="164" fontId="8" fillId="6" borderId="13" xfId="1" applyNumberFormat="1" applyFont="1" applyFill="1" applyBorder="1" applyAlignment="1" applyProtection="1">
      <alignment horizontal="center" vertical="center"/>
      <protection hidden="1"/>
    </xf>
    <xf numFmtId="0" fontId="8" fillId="5" borderId="20" xfId="1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0" fontId="9" fillId="0" borderId="0" xfId="1" quotePrefix="1" applyFont="1" applyAlignment="1">
      <alignment horizontal="left" vertical="center"/>
    </xf>
    <xf numFmtId="0" fontId="9" fillId="0" borderId="0" xfId="1" applyFont="1" applyFill="1" applyAlignment="1">
      <alignment horizontal="left" vertical="center" wrapText="1"/>
    </xf>
    <xf numFmtId="0" fontId="8" fillId="6" borderId="24" xfId="1" applyFont="1" applyFill="1" applyBorder="1" applyAlignment="1" applyProtection="1">
      <alignment horizontal="center" vertical="center"/>
      <protection hidden="1"/>
    </xf>
    <xf numFmtId="0" fontId="8" fillId="6" borderId="25" xfId="1" applyFont="1" applyFill="1" applyBorder="1" applyAlignment="1" applyProtection="1">
      <alignment horizontal="center" vertical="center"/>
      <protection hidden="1"/>
    </xf>
    <xf numFmtId="0" fontId="8" fillId="5" borderId="12" xfId="1" applyFont="1" applyFill="1" applyBorder="1" applyAlignment="1" applyProtection="1">
      <alignment horizontal="center" vertical="center"/>
      <protection hidden="1"/>
    </xf>
    <xf numFmtId="0" fontId="8" fillId="5" borderId="13" xfId="1" applyFont="1" applyFill="1" applyBorder="1" applyAlignment="1" applyProtection="1">
      <alignment horizontal="center" vertical="center"/>
      <protection hidden="1"/>
    </xf>
    <xf numFmtId="0" fontId="8" fillId="6" borderId="19" xfId="1" applyFont="1" applyFill="1" applyBorder="1" applyAlignment="1" applyProtection="1">
      <alignment horizontal="center" vertical="center"/>
      <protection hidden="1"/>
    </xf>
    <xf numFmtId="0" fontId="3" fillId="2" borderId="1" xfId="3" applyFont="1" applyFill="1" applyBorder="1" applyAlignment="1" applyProtection="1">
      <alignment horizontal="center" vertical="center" wrapText="1"/>
      <protection hidden="1"/>
    </xf>
    <xf numFmtId="0" fontId="3" fillId="2" borderId="6" xfId="3" applyFont="1" applyFill="1" applyBorder="1" applyAlignment="1" applyProtection="1">
      <alignment horizontal="center" vertical="center" wrapText="1"/>
      <protection hidden="1"/>
    </xf>
    <xf numFmtId="0" fontId="3" fillId="2" borderId="14" xfId="3" applyFont="1" applyFill="1" applyBorder="1" applyAlignment="1" applyProtection="1">
      <alignment horizontal="center" vertical="center" wrapText="1"/>
      <protection hidden="1"/>
    </xf>
    <xf numFmtId="0" fontId="3" fillId="2" borderId="2" xfId="3" applyFont="1" applyFill="1" applyBorder="1" applyAlignment="1" applyProtection="1">
      <alignment horizontal="center" vertical="center" wrapText="1"/>
      <protection hidden="1"/>
    </xf>
    <xf numFmtId="0" fontId="3" fillId="2" borderId="7" xfId="3" applyFont="1" applyFill="1" applyBorder="1" applyAlignment="1" applyProtection="1">
      <alignment horizontal="center" vertical="center" wrapText="1"/>
      <protection hidden="1"/>
    </xf>
    <xf numFmtId="0" fontId="3" fillId="2" borderId="15" xfId="3" applyFont="1" applyFill="1" applyBorder="1" applyAlignment="1" applyProtection="1">
      <alignment horizontal="center" vertical="center" wrapText="1"/>
      <protection hidden="1"/>
    </xf>
    <xf numFmtId="0" fontId="5" fillId="2" borderId="3" xfId="3" applyFont="1" applyFill="1" applyBorder="1" applyAlignment="1" applyProtection="1">
      <alignment horizontal="center" vertical="center" wrapText="1"/>
      <protection hidden="1"/>
    </xf>
    <xf numFmtId="0" fontId="5" fillId="2" borderId="4" xfId="3" applyFont="1" applyFill="1" applyBorder="1" applyAlignment="1" applyProtection="1">
      <alignment horizontal="center" vertical="center"/>
      <protection hidden="1"/>
    </xf>
    <xf numFmtId="0" fontId="5" fillId="2" borderId="5" xfId="3" applyFont="1" applyFill="1" applyBorder="1" applyAlignment="1" applyProtection="1">
      <alignment horizontal="center" vertical="center"/>
      <protection hidden="1"/>
    </xf>
    <xf numFmtId="0" fontId="6" fillId="3" borderId="8" xfId="3" applyFont="1" applyFill="1" applyBorder="1" applyAlignment="1" applyProtection="1">
      <alignment horizontal="center" vertical="center"/>
      <protection hidden="1"/>
    </xf>
    <xf numFmtId="0" fontId="6" fillId="3" borderId="9" xfId="3" applyFont="1" applyFill="1" applyBorder="1" applyAlignment="1" applyProtection="1">
      <alignment horizontal="center" vertical="center"/>
      <protection hidden="1"/>
    </xf>
    <xf numFmtId="0" fontId="6" fillId="3" borderId="10" xfId="3" applyFont="1" applyFill="1" applyBorder="1" applyAlignment="1" applyProtection="1">
      <alignment horizontal="center" vertical="center"/>
      <protection hidden="1"/>
    </xf>
    <xf numFmtId="0" fontId="6" fillId="3" borderId="11" xfId="3" applyFont="1" applyFill="1" applyBorder="1" applyAlignment="1" applyProtection="1">
      <alignment horizontal="center" vertical="center"/>
      <protection hidden="1"/>
    </xf>
    <xf numFmtId="0" fontId="6" fillId="3" borderId="12" xfId="3" applyFont="1" applyFill="1" applyBorder="1" applyAlignment="1" applyProtection="1">
      <alignment horizontal="center" vertical="center"/>
      <protection hidden="1"/>
    </xf>
    <xf numFmtId="0" fontId="6" fillId="3" borderId="13" xfId="3" applyFont="1" applyFill="1" applyBorder="1" applyAlignment="1" applyProtection="1">
      <alignment horizontal="center" vertical="center"/>
      <protection hidden="1"/>
    </xf>
    <xf numFmtId="164" fontId="8" fillId="6" borderId="16" xfId="3" applyNumberFormat="1" applyFont="1" applyFill="1" applyBorder="1" applyAlignment="1" applyProtection="1">
      <alignment horizontal="center" vertical="center"/>
      <protection hidden="1"/>
    </xf>
    <xf numFmtId="164" fontId="8" fillId="6" borderId="19" xfId="3" applyNumberFormat="1" applyFont="1" applyFill="1" applyBorder="1" applyAlignment="1" applyProtection="1">
      <alignment horizontal="center" vertical="center"/>
      <protection hidden="1"/>
    </xf>
    <xf numFmtId="164" fontId="8" fillId="5" borderId="16" xfId="3" applyNumberFormat="1" applyFont="1" applyFill="1" applyBorder="1" applyAlignment="1" applyProtection="1">
      <alignment horizontal="center" vertical="center"/>
      <protection hidden="1"/>
    </xf>
    <xf numFmtId="164" fontId="8" fillId="5" borderId="17" xfId="3" applyNumberFormat="1" applyFont="1" applyFill="1" applyBorder="1" applyAlignment="1" applyProtection="1">
      <alignment horizontal="center" vertical="center"/>
      <protection hidden="1"/>
    </xf>
    <xf numFmtId="164" fontId="8" fillId="5" borderId="18" xfId="3" applyNumberFormat="1" applyFont="1" applyFill="1" applyBorder="1" applyAlignment="1" applyProtection="1">
      <alignment horizontal="center" vertical="center"/>
      <protection hidden="1"/>
    </xf>
    <xf numFmtId="164" fontId="8" fillId="5" borderId="19" xfId="3" applyNumberFormat="1" applyFont="1" applyFill="1" applyBorder="1" applyAlignment="1" applyProtection="1">
      <alignment horizontal="center" vertical="center"/>
      <protection hidden="1"/>
    </xf>
    <xf numFmtId="0" fontId="8" fillId="5" borderId="12" xfId="3" applyFont="1" applyFill="1" applyBorder="1" applyAlignment="1" applyProtection="1">
      <alignment horizontal="center" vertical="center"/>
      <protection hidden="1"/>
    </xf>
    <xf numFmtId="0" fontId="8" fillId="5" borderId="13" xfId="3" applyFont="1" applyFill="1" applyBorder="1" applyAlignment="1" applyProtection="1">
      <alignment horizontal="center" vertical="center"/>
      <protection hidden="1"/>
    </xf>
    <xf numFmtId="0" fontId="8" fillId="5" borderId="16" xfId="3" applyFont="1" applyFill="1" applyBorder="1" applyAlignment="1" applyProtection="1">
      <alignment horizontal="center" vertical="center"/>
      <protection hidden="1"/>
    </xf>
    <xf numFmtId="0" fontId="8" fillId="5" borderId="17" xfId="3" applyFont="1" applyFill="1" applyBorder="1" applyAlignment="1" applyProtection="1">
      <alignment horizontal="center" vertical="center"/>
      <protection hidden="1"/>
    </xf>
    <xf numFmtId="0" fontId="8" fillId="5" borderId="18" xfId="3" applyFont="1" applyFill="1" applyBorder="1" applyAlignment="1" applyProtection="1">
      <alignment horizontal="center" vertical="center"/>
      <protection hidden="1"/>
    </xf>
    <xf numFmtId="0" fontId="8" fillId="6" borderId="16" xfId="3" applyFont="1" applyFill="1" applyBorder="1" applyAlignment="1" applyProtection="1">
      <alignment horizontal="center" vertical="center"/>
      <protection hidden="1"/>
    </xf>
    <xf numFmtId="0" fontId="8" fillId="6" borderId="17" xfId="3" applyFont="1" applyFill="1" applyBorder="1" applyAlignment="1" applyProtection="1">
      <alignment horizontal="center" vertical="center"/>
      <protection hidden="1"/>
    </xf>
    <xf numFmtId="0" fontId="8" fillId="6" borderId="18" xfId="3" applyFont="1" applyFill="1" applyBorder="1" applyAlignment="1" applyProtection="1">
      <alignment horizontal="center" vertical="center"/>
      <protection hidden="1"/>
    </xf>
    <xf numFmtId="164" fontId="8" fillId="6" borderId="17" xfId="3" applyNumberFormat="1" applyFont="1" applyFill="1" applyBorder="1" applyAlignment="1" applyProtection="1">
      <alignment horizontal="center" vertical="center"/>
      <protection hidden="1"/>
    </xf>
    <xf numFmtId="164" fontId="8" fillId="6" borderId="18" xfId="3" applyNumberFormat="1" applyFont="1" applyFill="1" applyBorder="1" applyAlignment="1" applyProtection="1">
      <alignment horizontal="center" vertical="center"/>
      <protection hidden="1"/>
    </xf>
    <xf numFmtId="0" fontId="8" fillId="6" borderId="20" xfId="3" applyFont="1" applyFill="1" applyBorder="1" applyAlignment="1" applyProtection="1">
      <alignment horizontal="center" vertical="center"/>
      <protection hidden="1"/>
    </xf>
    <xf numFmtId="0" fontId="8" fillId="6" borderId="19" xfId="3" applyFont="1" applyFill="1" applyBorder="1" applyAlignment="1" applyProtection="1">
      <alignment horizontal="center" vertical="center"/>
      <protection hidden="1"/>
    </xf>
    <xf numFmtId="0" fontId="9" fillId="0" borderId="0" xfId="3" quotePrefix="1" applyFont="1" applyAlignment="1">
      <alignment horizontal="left" vertical="center"/>
    </xf>
    <xf numFmtId="0" fontId="9" fillId="0" borderId="0" xfId="3" applyFont="1" applyFill="1" applyBorder="1" applyAlignment="1" applyProtection="1">
      <alignment horizontal="left" vertical="center"/>
      <protection hidden="1"/>
    </xf>
    <xf numFmtId="0" fontId="12" fillId="0" borderId="0" xfId="4" applyFont="1" applyFill="1" applyBorder="1" applyAlignment="1" applyProtection="1">
      <alignment horizontal="left" vertical="center"/>
      <protection hidden="1"/>
    </xf>
    <xf numFmtId="164" fontId="8" fillId="6" borderId="20" xfId="3" applyNumberFormat="1" applyFont="1" applyFill="1" applyBorder="1" applyAlignment="1" applyProtection="1">
      <alignment horizontal="center" vertical="center"/>
      <protection hidden="1"/>
    </xf>
    <xf numFmtId="164" fontId="8" fillId="0" borderId="16" xfId="3" applyNumberFormat="1" applyFont="1" applyFill="1" applyBorder="1" applyAlignment="1" applyProtection="1">
      <alignment horizontal="center" vertical="center"/>
      <protection hidden="1"/>
    </xf>
    <xf numFmtId="164" fontId="8" fillId="0" borderId="19" xfId="3" applyNumberFormat="1" applyFont="1" applyFill="1" applyBorder="1" applyAlignment="1" applyProtection="1">
      <alignment horizontal="center" vertical="center"/>
      <protection hidden="1"/>
    </xf>
    <xf numFmtId="164" fontId="8" fillId="5" borderId="16" xfId="5" applyNumberFormat="1" applyFont="1" applyFill="1" applyBorder="1" applyAlignment="1" applyProtection="1">
      <alignment horizontal="center" vertical="center"/>
      <protection hidden="1"/>
    </xf>
    <xf numFmtId="164" fontId="8" fillId="5" borderId="17" xfId="5" applyNumberFormat="1" applyFont="1" applyFill="1" applyBorder="1" applyAlignment="1" applyProtection="1">
      <alignment horizontal="center" vertical="center"/>
      <protection hidden="1"/>
    </xf>
    <xf numFmtId="164" fontId="8" fillId="5" borderId="18" xfId="5" applyNumberFormat="1" applyFont="1" applyFill="1" applyBorder="1" applyAlignment="1" applyProtection="1">
      <alignment horizontal="center" vertical="center"/>
      <protection hidden="1"/>
    </xf>
    <xf numFmtId="0" fontId="3" fillId="2" borderId="1" xfId="5" applyFont="1" applyFill="1" applyBorder="1" applyAlignment="1" applyProtection="1">
      <alignment horizontal="center" vertical="center" wrapText="1"/>
      <protection hidden="1"/>
    </xf>
    <xf numFmtId="0" fontId="3" fillId="2" borderId="6" xfId="5" applyFont="1" applyFill="1" applyBorder="1" applyAlignment="1" applyProtection="1">
      <alignment horizontal="center" vertical="center" wrapText="1"/>
      <protection hidden="1"/>
    </xf>
    <xf numFmtId="0" fontId="3" fillId="2" borderId="14" xfId="5" applyFont="1" applyFill="1" applyBorder="1" applyAlignment="1" applyProtection="1">
      <alignment horizontal="center" vertical="center" wrapText="1"/>
      <protection hidden="1"/>
    </xf>
    <xf numFmtId="0" fontId="3" fillId="2" borderId="2" xfId="5" applyFont="1" applyFill="1" applyBorder="1" applyAlignment="1" applyProtection="1">
      <alignment horizontal="center" vertical="center" wrapText="1"/>
      <protection hidden="1"/>
    </xf>
    <xf numFmtId="0" fontId="3" fillId="2" borderId="7" xfId="5" applyFont="1" applyFill="1" applyBorder="1" applyAlignment="1" applyProtection="1">
      <alignment horizontal="center" vertical="center" wrapText="1"/>
      <protection hidden="1"/>
    </xf>
    <xf numFmtId="0" fontId="3" fillId="2" borderId="15" xfId="5" applyFont="1" applyFill="1" applyBorder="1" applyAlignment="1" applyProtection="1">
      <alignment horizontal="center" vertical="center" wrapText="1"/>
      <protection hidden="1"/>
    </xf>
    <xf numFmtId="0" fontId="5" fillId="2" borderId="3" xfId="5" applyFont="1" applyFill="1" applyBorder="1" applyAlignment="1" applyProtection="1">
      <alignment horizontal="center" vertical="center" wrapText="1"/>
      <protection hidden="1"/>
    </xf>
    <xf numFmtId="0" fontId="5" fillId="2" borderId="4" xfId="5" applyFont="1" applyFill="1" applyBorder="1" applyAlignment="1" applyProtection="1">
      <alignment horizontal="center" vertical="center"/>
      <protection hidden="1"/>
    </xf>
    <xf numFmtId="0" fontId="5" fillId="2" borderId="5" xfId="5" applyFont="1" applyFill="1" applyBorder="1" applyAlignment="1" applyProtection="1">
      <alignment horizontal="center" vertical="center"/>
      <protection hidden="1"/>
    </xf>
    <xf numFmtId="0" fontId="6" fillId="3" borderId="8" xfId="5" applyFont="1" applyFill="1" applyBorder="1" applyAlignment="1" applyProtection="1">
      <alignment horizontal="center" vertical="center"/>
      <protection hidden="1"/>
    </xf>
    <xf numFmtId="0" fontId="6" fillId="3" borderId="9" xfId="5" applyFont="1" applyFill="1" applyBorder="1" applyAlignment="1" applyProtection="1">
      <alignment horizontal="center" vertical="center"/>
      <protection hidden="1"/>
    </xf>
    <xf numFmtId="0" fontId="6" fillId="3" borderId="10" xfId="5" applyFont="1" applyFill="1" applyBorder="1" applyAlignment="1" applyProtection="1">
      <alignment horizontal="center" vertical="center"/>
      <protection hidden="1"/>
    </xf>
    <xf numFmtId="0" fontId="6" fillId="3" borderId="1" xfId="5" applyFont="1" applyFill="1" applyBorder="1" applyAlignment="1" applyProtection="1">
      <alignment horizontal="center" vertical="center"/>
      <protection hidden="1"/>
    </xf>
    <xf numFmtId="0" fontId="6" fillId="3" borderId="26" xfId="5" applyFont="1" applyFill="1" applyBorder="1" applyAlignment="1" applyProtection="1">
      <alignment horizontal="center" vertical="center"/>
      <protection hidden="1"/>
    </xf>
    <xf numFmtId="0" fontId="6" fillId="3" borderId="2" xfId="5" applyFont="1" applyFill="1" applyBorder="1" applyAlignment="1" applyProtection="1">
      <alignment horizontal="center" vertical="center"/>
      <protection hidden="1"/>
    </xf>
    <xf numFmtId="0" fontId="6" fillId="3" borderId="11" xfId="5" applyFont="1" applyFill="1" applyBorder="1" applyAlignment="1" applyProtection="1">
      <alignment horizontal="center" vertical="center"/>
      <protection hidden="1"/>
    </xf>
    <xf numFmtId="0" fontId="6" fillId="3" borderId="12" xfId="5" applyFont="1" applyFill="1" applyBorder="1" applyAlignment="1" applyProtection="1">
      <alignment horizontal="center" vertical="center"/>
      <protection hidden="1"/>
    </xf>
    <xf numFmtId="0" fontId="6" fillId="3" borderId="13" xfId="5" applyFont="1" applyFill="1" applyBorder="1" applyAlignment="1" applyProtection="1">
      <alignment horizontal="center" vertical="center"/>
      <protection hidden="1"/>
    </xf>
    <xf numFmtId="164" fontId="8" fillId="5" borderId="19" xfId="5" applyNumberFormat="1" applyFont="1" applyFill="1" applyBorder="1" applyAlignment="1" applyProtection="1">
      <alignment horizontal="center" vertical="center"/>
      <protection hidden="1"/>
    </xf>
    <xf numFmtId="0" fontId="9" fillId="0" borderId="0" xfId="5" quotePrefix="1" applyFont="1" applyAlignment="1">
      <alignment horizontal="left" vertical="center"/>
    </xf>
    <xf numFmtId="164" fontId="8" fillId="6" borderId="16" xfId="5" applyNumberFormat="1" applyFont="1" applyFill="1" applyBorder="1" applyAlignment="1" applyProtection="1">
      <alignment horizontal="center" vertical="center"/>
      <protection hidden="1"/>
    </xf>
    <xf numFmtId="164" fontId="8" fillId="6" borderId="19" xfId="5" applyNumberFormat="1" applyFont="1" applyFill="1" applyBorder="1" applyAlignment="1" applyProtection="1">
      <alignment horizontal="center" vertical="center"/>
      <protection hidden="1"/>
    </xf>
    <xf numFmtId="0" fontId="9" fillId="0" borderId="0" xfId="5" applyFont="1" applyFill="1" applyBorder="1" applyAlignment="1" applyProtection="1">
      <alignment horizontal="left" vertical="center"/>
      <protection hidden="1"/>
    </xf>
    <xf numFmtId="0" fontId="8" fillId="6" borderId="16" xfId="5" applyFont="1" applyFill="1" applyBorder="1" applyAlignment="1" applyProtection="1">
      <alignment horizontal="center" vertical="center"/>
      <protection hidden="1"/>
    </xf>
    <xf numFmtId="0" fontId="8" fillId="6" borderId="17" xfId="5" applyFont="1" applyFill="1" applyBorder="1" applyAlignment="1" applyProtection="1">
      <alignment horizontal="center" vertical="center"/>
      <protection hidden="1"/>
    </xf>
    <xf numFmtId="0" fontId="8" fillId="6" borderId="18" xfId="5" applyFont="1" applyFill="1" applyBorder="1" applyAlignment="1" applyProtection="1">
      <alignment horizontal="center" vertical="center"/>
      <protection hidden="1"/>
    </xf>
    <xf numFmtId="0" fontId="12" fillId="0" borderId="0" xfId="6" applyFont="1" applyFill="1" applyBorder="1" applyAlignment="1" applyProtection="1">
      <alignment horizontal="left" vertical="center"/>
      <protection hidden="1"/>
    </xf>
  </cellXfs>
  <cellStyles count="7">
    <cellStyle name="Normal" xfId="0" builtinId="0"/>
    <cellStyle name="Normal_Sheet1" xfId="1" xr:uid="{4886E438-0A89-445E-B068-D533B540C05B}"/>
    <cellStyle name="Normal_Sheet1_1" xfId="2" xr:uid="{D8635E01-9DE5-4380-91A7-D8C2917E7849}"/>
    <cellStyle name="Normal_Sheet1_Sheet2" xfId="4" xr:uid="{737CCC3F-C67A-4289-A90C-2A2155B98FBE}"/>
    <cellStyle name="Normal_Sheet1_Sheet3" xfId="6" xr:uid="{20BFB5EC-BD63-419F-9384-31F15891010B}"/>
    <cellStyle name="Normal_Sheet2" xfId="3" xr:uid="{2854A3AD-B4D3-4457-89C8-316D0B1DE763}"/>
    <cellStyle name="Normal_Sheet3" xfId="5" xr:uid="{1830BF7D-0D42-4680-B588-362162DC6C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75EB-E795-470E-B813-FF13FA73E4F9}">
  <sheetPr>
    <pageSetUpPr fitToPage="1"/>
  </sheetPr>
  <dimension ref="A1:S60"/>
  <sheetViews>
    <sheetView topLeftCell="B28" zoomScaleNormal="100" workbookViewId="0">
      <selection activeCell="F33" sqref="F33:K33"/>
    </sheetView>
  </sheetViews>
  <sheetFormatPr defaultRowHeight="15" x14ac:dyDescent="0.25"/>
  <cols>
    <col min="1" max="1" width="0" hidden="1" customWidth="1"/>
    <col min="2" max="2" width="8.85546875" customWidth="1"/>
    <col min="3" max="3" width="24.7109375" customWidth="1"/>
    <col min="4" max="11" width="18.5703125" customWidth="1"/>
    <col min="12" max="12" width="10.7109375" style="197" customWidth="1"/>
    <col min="13" max="13" width="19" customWidth="1"/>
    <col min="15" max="15" width="10.140625" customWidth="1"/>
    <col min="17" max="17" width="10.85546875" bestFit="1" customWidth="1"/>
  </cols>
  <sheetData>
    <row r="1" spans="1:19" ht="24" thickBot="1" x14ac:dyDescent="0.3">
      <c r="A1" s="67"/>
      <c r="B1" s="233" t="s">
        <v>45</v>
      </c>
      <c r="C1" s="220" t="s">
        <v>46</v>
      </c>
      <c r="D1" s="229" t="s">
        <v>144</v>
      </c>
      <c r="E1" s="230"/>
      <c r="F1" s="230"/>
      <c r="G1" s="230"/>
      <c r="H1" s="230"/>
      <c r="I1" s="230"/>
      <c r="J1" s="230"/>
      <c r="K1" s="231"/>
      <c r="L1" s="177"/>
      <c r="M1" s="67"/>
      <c r="N1" s="67"/>
      <c r="O1" s="67"/>
      <c r="P1" s="67"/>
      <c r="Q1" s="67"/>
      <c r="R1" s="67"/>
      <c r="S1" s="68"/>
    </row>
    <row r="2" spans="1:19" x14ac:dyDescent="0.25">
      <c r="A2" s="67"/>
      <c r="B2" s="234"/>
      <c r="C2" s="221"/>
      <c r="D2" s="226" t="s">
        <v>118</v>
      </c>
      <c r="E2" s="227"/>
      <c r="F2" s="227"/>
      <c r="G2" s="228"/>
      <c r="H2" s="226" t="s">
        <v>119</v>
      </c>
      <c r="I2" s="227"/>
      <c r="J2" s="227"/>
      <c r="K2" s="228"/>
      <c r="L2" s="178"/>
      <c r="M2" s="67"/>
      <c r="N2" s="67"/>
      <c r="O2" s="67"/>
      <c r="P2" s="67"/>
      <c r="Q2" s="67"/>
      <c r="R2" s="67"/>
      <c r="S2" s="68"/>
    </row>
    <row r="3" spans="1:19" x14ac:dyDescent="0.25">
      <c r="A3" s="67"/>
      <c r="B3" s="234"/>
      <c r="C3" s="221"/>
      <c r="D3" s="223" t="s">
        <v>141</v>
      </c>
      <c r="E3" s="224"/>
      <c r="F3" s="224" t="s">
        <v>142</v>
      </c>
      <c r="G3" s="225"/>
      <c r="H3" s="223" t="s">
        <v>141</v>
      </c>
      <c r="I3" s="224"/>
      <c r="J3" s="224" t="s">
        <v>142</v>
      </c>
      <c r="K3" s="225"/>
      <c r="L3" s="178"/>
      <c r="M3" s="67"/>
      <c r="N3" s="69"/>
      <c r="O3" s="67" t="s">
        <v>124</v>
      </c>
      <c r="P3" s="67" t="s">
        <v>125</v>
      </c>
      <c r="Q3" s="67"/>
      <c r="R3" s="67" t="s">
        <v>132</v>
      </c>
      <c r="S3" s="68"/>
    </row>
    <row r="4" spans="1:19" ht="15.75" thickBot="1" x14ac:dyDescent="0.3">
      <c r="A4" s="67"/>
      <c r="B4" s="235"/>
      <c r="C4" s="222"/>
      <c r="D4" s="1" t="s">
        <v>47</v>
      </c>
      <c r="E4" s="2" t="s">
        <v>122</v>
      </c>
      <c r="F4" s="2" t="s">
        <v>47</v>
      </c>
      <c r="G4" s="3" t="s">
        <v>122</v>
      </c>
      <c r="H4" s="1" t="s">
        <v>47</v>
      </c>
      <c r="I4" s="2" t="s">
        <v>122</v>
      </c>
      <c r="J4" s="2" t="s">
        <v>47</v>
      </c>
      <c r="K4" s="3" t="s">
        <v>122</v>
      </c>
      <c r="L4" s="178"/>
      <c r="M4" s="67" t="s">
        <v>157</v>
      </c>
      <c r="N4" s="69"/>
      <c r="O4" s="70">
        <v>43860</v>
      </c>
      <c r="P4" s="67"/>
      <c r="Q4" s="67"/>
      <c r="R4" s="67"/>
      <c r="S4" s="68"/>
    </row>
    <row r="5" spans="1:19" x14ac:dyDescent="0.25">
      <c r="A5" s="67">
        <v>1</v>
      </c>
      <c r="B5" s="4" t="s">
        <v>0</v>
      </c>
      <c r="C5" s="5" t="s">
        <v>145</v>
      </c>
      <c r="D5" s="201">
        <v>6300000</v>
      </c>
      <c r="E5" s="219"/>
      <c r="F5" s="219"/>
      <c r="G5" s="208"/>
      <c r="H5" s="201">
        <v>1300000</v>
      </c>
      <c r="I5" s="219"/>
      <c r="J5" s="219"/>
      <c r="K5" s="208"/>
      <c r="L5" s="179"/>
      <c r="M5" s="70" t="s">
        <v>173</v>
      </c>
      <c r="N5" s="69"/>
      <c r="O5" s="67"/>
      <c r="P5" s="67"/>
      <c r="Q5" s="67"/>
      <c r="R5" s="67" t="s">
        <v>135</v>
      </c>
      <c r="S5" s="68"/>
    </row>
    <row r="6" spans="1:19" x14ac:dyDescent="0.25">
      <c r="A6" s="67">
        <v>2</v>
      </c>
      <c r="B6" s="6" t="s">
        <v>28</v>
      </c>
      <c r="C6" s="7" t="s">
        <v>146</v>
      </c>
      <c r="D6" s="8">
        <f>E6/O6</f>
        <v>163679.5155086341</v>
      </c>
      <c r="E6" s="9">
        <v>20000000</v>
      </c>
      <c r="F6" s="10">
        <f>G6/O6</f>
        <v>409198.78877158527</v>
      </c>
      <c r="G6" s="11">
        <v>50000000</v>
      </c>
      <c r="H6" s="10">
        <f>I6/O6</f>
        <v>81839.757754317048</v>
      </c>
      <c r="I6" s="9">
        <v>10000000</v>
      </c>
      <c r="J6" s="12">
        <f>H6</f>
        <v>81839.757754317048</v>
      </c>
      <c r="K6" s="11">
        <v>10000000</v>
      </c>
      <c r="L6" s="180"/>
      <c r="M6" s="70">
        <v>43454</v>
      </c>
      <c r="N6" s="71" t="s">
        <v>85</v>
      </c>
      <c r="O6" s="67">
        <v>122.19</v>
      </c>
      <c r="P6" s="67" t="s">
        <v>126</v>
      </c>
      <c r="Q6" s="67"/>
      <c r="R6" s="67" t="s">
        <v>133</v>
      </c>
      <c r="S6" s="68"/>
    </row>
    <row r="7" spans="1:19" x14ac:dyDescent="0.25">
      <c r="A7" s="67">
        <v>1</v>
      </c>
      <c r="B7" s="13" t="s">
        <v>29</v>
      </c>
      <c r="C7" s="14" t="s">
        <v>48</v>
      </c>
      <c r="D7" s="201">
        <v>50000000</v>
      </c>
      <c r="E7" s="219"/>
      <c r="F7" s="219"/>
      <c r="G7" s="208"/>
      <c r="H7" s="201">
        <v>50000000</v>
      </c>
      <c r="I7" s="219"/>
      <c r="J7" s="219"/>
      <c r="K7" s="208"/>
      <c r="L7" s="179"/>
      <c r="M7" s="70">
        <v>43097</v>
      </c>
      <c r="N7" s="69"/>
      <c r="O7" s="67"/>
      <c r="P7" s="67"/>
      <c r="Q7" s="67"/>
      <c r="R7" s="67" t="s">
        <v>135</v>
      </c>
      <c r="S7" s="68"/>
    </row>
    <row r="8" spans="1:19" x14ac:dyDescent="0.25">
      <c r="A8" s="67">
        <v>2</v>
      </c>
      <c r="B8" s="6" t="s">
        <v>120</v>
      </c>
      <c r="C8" s="7" t="s">
        <v>136</v>
      </c>
      <c r="D8" s="8">
        <f>E8/O8</f>
        <v>2667.8049301035107</v>
      </c>
      <c r="E8" s="15">
        <v>5000</v>
      </c>
      <c r="F8" s="10">
        <f>G8/O8</f>
        <v>26678.049301035106</v>
      </c>
      <c r="G8" s="16">
        <v>50000</v>
      </c>
      <c r="H8" s="8">
        <f>D8</f>
        <v>2667.8049301035107</v>
      </c>
      <c r="I8" s="17">
        <v>5000</v>
      </c>
      <c r="J8" s="10">
        <f>D8</f>
        <v>2667.8049301035107</v>
      </c>
      <c r="K8" s="16">
        <v>5000</v>
      </c>
      <c r="L8" s="181"/>
      <c r="M8" s="70">
        <v>43377</v>
      </c>
      <c r="N8" s="71" t="s">
        <v>128</v>
      </c>
      <c r="O8" s="67">
        <v>1.8742000000000001</v>
      </c>
      <c r="P8" s="67" t="s">
        <v>129</v>
      </c>
      <c r="Q8" s="67"/>
      <c r="R8" s="67" t="s">
        <v>133</v>
      </c>
      <c r="S8" s="68"/>
    </row>
    <row r="9" spans="1:19" x14ac:dyDescent="0.25">
      <c r="A9" s="67">
        <v>1</v>
      </c>
      <c r="B9" s="13" t="s">
        <v>1</v>
      </c>
      <c r="C9" s="14" t="s">
        <v>49</v>
      </c>
      <c r="D9" s="201" t="s">
        <v>134</v>
      </c>
      <c r="E9" s="202"/>
      <c r="F9" s="245" t="s">
        <v>42</v>
      </c>
      <c r="G9" s="246"/>
      <c r="H9" s="201" t="s">
        <v>134</v>
      </c>
      <c r="I9" s="202"/>
      <c r="J9" s="18">
        <v>120067655.54000001</v>
      </c>
      <c r="K9" s="19"/>
      <c r="L9" s="176"/>
      <c r="M9" s="70">
        <v>43637</v>
      </c>
      <c r="N9" s="69"/>
      <c r="O9" s="67"/>
      <c r="P9" s="67"/>
      <c r="Q9" s="67"/>
      <c r="R9" s="67" t="s">
        <v>135</v>
      </c>
      <c r="S9" s="68"/>
    </row>
    <row r="10" spans="1:19" x14ac:dyDescent="0.25">
      <c r="A10" s="67">
        <v>2</v>
      </c>
      <c r="B10" s="6" t="s">
        <v>2</v>
      </c>
      <c r="C10" s="7" t="s">
        <v>50</v>
      </c>
      <c r="D10" s="203" t="s">
        <v>134</v>
      </c>
      <c r="E10" s="204"/>
      <c r="F10" s="10">
        <v>5112919</v>
      </c>
      <c r="G10" s="20"/>
      <c r="H10" s="203" t="s">
        <v>134</v>
      </c>
      <c r="I10" s="204"/>
      <c r="J10" s="10">
        <v>1022584</v>
      </c>
      <c r="K10" s="20"/>
      <c r="L10" s="176"/>
      <c r="M10" s="70">
        <v>43364</v>
      </c>
      <c r="N10" s="71" t="s">
        <v>86</v>
      </c>
      <c r="O10" s="72">
        <v>1.9558</v>
      </c>
      <c r="P10" s="67"/>
      <c r="Q10" s="67"/>
      <c r="R10" s="67" t="s">
        <v>135</v>
      </c>
      <c r="S10" s="68"/>
    </row>
    <row r="11" spans="1:19" x14ac:dyDescent="0.25">
      <c r="A11" s="67">
        <v>1</v>
      </c>
      <c r="B11" s="13" t="s">
        <v>30</v>
      </c>
      <c r="C11" s="14" t="s">
        <v>87</v>
      </c>
      <c r="D11" s="201" t="s">
        <v>134</v>
      </c>
      <c r="E11" s="202"/>
      <c r="F11" s="21">
        <v>766937.8217943277</v>
      </c>
      <c r="G11" s="22">
        <v>1500000</v>
      </c>
      <c r="H11" s="201" t="s">
        <v>134</v>
      </c>
      <c r="I11" s="202"/>
      <c r="J11" s="21">
        <v>178952.15841867647</v>
      </c>
      <c r="K11" s="22">
        <v>350000</v>
      </c>
      <c r="L11" s="182"/>
      <c r="M11" s="70">
        <v>43097</v>
      </c>
      <c r="N11" s="71" t="s">
        <v>88</v>
      </c>
      <c r="O11" s="67">
        <v>1.95583</v>
      </c>
      <c r="P11" s="67" t="s">
        <v>127</v>
      </c>
      <c r="Q11" s="67"/>
      <c r="R11" s="67" t="s">
        <v>133</v>
      </c>
      <c r="S11" s="68"/>
    </row>
    <row r="12" spans="1:19" x14ac:dyDescent="0.25">
      <c r="A12" s="67">
        <v>2</v>
      </c>
      <c r="B12" s="6" t="s">
        <v>31</v>
      </c>
      <c r="C12" s="7" t="s">
        <v>51</v>
      </c>
      <c r="D12" s="8">
        <v>10000</v>
      </c>
      <c r="E12" s="23"/>
      <c r="F12" s="213" t="s">
        <v>42</v>
      </c>
      <c r="G12" s="214"/>
      <c r="H12" s="8">
        <v>10000</v>
      </c>
      <c r="I12" s="23"/>
      <c r="J12" s="213" t="s">
        <v>42</v>
      </c>
      <c r="K12" s="214"/>
      <c r="L12" s="176"/>
      <c r="M12" s="70" t="s">
        <v>174</v>
      </c>
      <c r="N12" s="69" t="s">
        <v>89</v>
      </c>
      <c r="O12" s="72">
        <v>2.3523999999999998</v>
      </c>
      <c r="P12" s="67" t="s">
        <v>158</v>
      </c>
      <c r="Q12" s="67"/>
      <c r="R12" s="67" t="s">
        <v>135</v>
      </c>
      <c r="S12" s="68"/>
    </row>
    <row r="13" spans="1:19" x14ac:dyDescent="0.25">
      <c r="A13" s="67">
        <v>1</v>
      </c>
      <c r="B13" s="13" t="s">
        <v>79</v>
      </c>
      <c r="C13" s="14" t="s">
        <v>147</v>
      </c>
      <c r="D13" s="201" t="s">
        <v>178</v>
      </c>
      <c r="E13" s="219"/>
      <c r="F13" s="219"/>
      <c r="G13" s="219"/>
      <c r="H13" s="219"/>
      <c r="I13" s="219"/>
      <c r="J13" s="219"/>
      <c r="K13" s="208"/>
      <c r="L13" s="179"/>
      <c r="M13" s="198">
        <v>43556</v>
      </c>
      <c r="N13" s="74" t="s">
        <v>90</v>
      </c>
      <c r="O13" s="69">
        <v>1.069</v>
      </c>
      <c r="P13" s="73"/>
      <c r="Q13" s="73">
        <f>5000000/O13</f>
        <v>4677268.4752104776</v>
      </c>
      <c r="R13" s="67" t="s">
        <v>135</v>
      </c>
      <c r="S13" s="68"/>
    </row>
    <row r="14" spans="1:19" x14ac:dyDescent="0.25">
      <c r="A14" s="67">
        <v>2</v>
      </c>
      <c r="B14" s="6" t="s">
        <v>44</v>
      </c>
      <c r="C14" s="7" t="s">
        <v>52</v>
      </c>
      <c r="D14" s="203" t="s">
        <v>134</v>
      </c>
      <c r="E14" s="204"/>
      <c r="F14" s="10">
        <v>36350000</v>
      </c>
      <c r="G14" s="20"/>
      <c r="H14" s="203" t="s">
        <v>134</v>
      </c>
      <c r="I14" s="204"/>
      <c r="J14" s="10">
        <v>1220000</v>
      </c>
      <c r="K14" s="20"/>
      <c r="L14" s="176"/>
      <c r="M14" s="70">
        <v>43412</v>
      </c>
      <c r="N14" s="69"/>
      <c r="O14" s="67"/>
      <c r="P14" s="67"/>
      <c r="Q14" s="67"/>
      <c r="R14" s="67" t="s">
        <v>135</v>
      </c>
      <c r="S14" s="68"/>
    </row>
    <row r="15" spans="1:19" x14ac:dyDescent="0.25">
      <c r="A15" s="67">
        <v>1</v>
      </c>
      <c r="B15" s="13" t="s">
        <v>3</v>
      </c>
      <c r="C15" s="14" t="s">
        <v>53</v>
      </c>
      <c r="D15" s="24">
        <f>E15/O15</f>
        <v>1386138.6138613862</v>
      </c>
      <c r="E15" s="25">
        <v>35000000</v>
      </c>
      <c r="F15" s="21"/>
      <c r="G15" s="26"/>
      <c r="H15" s="24"/>
      <c r="I15" s="27"/>
      <c r="J15" s="21">
        <f>K15/O15</f>
        <v>1386138.6138613862</v>
      </c>
      <c r="K15" s="28">
        <v>35000000</v>
      </c>
      <c r="L15" s="183"/>
      <c r="M15" s="70">
        <v>43097</v>
      </c>
      <c r="N15" s="71" t="s">
        <v>91</v>
      </c>
      <c r="O15" s="67">
        <v>25.25</v>
      </c>
      <c r="P15" s="67"/>
      <c r="Q15" s="67"/>
      <c r="R15" s="67" t="s">
        <v>133</v>
      </c>
      <c r="S15" s="68"/>
    </row>
    <row r="16" spans="1:19" x14ac:dyDescent="0.25">
      <c r="A16" s="67">
        <v>2</v>
      </c>
      <c r="B16" s="6" t="s">
        <v>4</v>
      </c>
      <c r="C16" s="7" t="s">
        <v>54</v>
      </c>
      <c r="D16" s="203" t="s">
        <v>134</v>
      </c>
      <c r="E16" s="204"/>
      <c r="F16" s="10">
        <v>7500000</v>
      </c>
      <c r="G16" s="29"/>
      <c r="H16" s="203" t="s">
        <v>134</v>
      </c>
      <c r="I16" s="204"/>
      <c r="J16" s="10">
        <v>1220000</v>
      </c>
      <c r="K16" s="30"/>
      <c r="L16" s="184"/>
      <c r="M16" s="70">
        <v>43048</v>
      </c>
      <c r="N16" s="69"/>
      <c r="O16" s="67"/>
      <c r="P16" s="67" t="s">
        <v>83</v>
      </c>
      <c r="Q16" s="67"/>
      <c r="R16" s="67" t="s">
        <v>135</v>
      </c>
      <c r="S16" s="68"/>
    </row>
    <row r="17" spans="1:19" x14ac:dyDescent="0.25">
      <c r="A17" s="67">
        <v>1</v>
      </c>
      <c r="B17" s="13" t="s">
        <v>5</v>
      </c>
      <c r="C17" s="14" t="s">
        <v>55</v>
      </c>
      <c r="D17" s="201" t="s">
        <v>134</v>
      </c>
      <c r="E17" s="202"/>
      <c r="F17" s="21">
        <f>G17/O17</f>
        <v>16860924.139223058</v>
      </c>
      <c r="G17" s="31">
        <v>126000000</v>
      </c>
      <c r="H17" s="201" t="s">
        <v>134</v>
      </c>
      <c r="I17" s="202"/>
      <c r="J17" s="21">
        <f>K17/O17</f>
        <v>3345421.4561950513</v>
      </c>
      <c r="K17" s="31">
        <v>25000000</v>
      </c>
      <c r="L17" s="185"/>
      <c r="M17" s="70" t="s">
        <v>168</v>
      </c>
      <c r="N17" s="71" t="s">
        <v>98</v>
      </c>
      <c r="O17" s="67">
        <v>7.4729000000000001</v>
      </c>
      <c r="P17" s="67"/>
      <c r="Q17" s="67"/>
      <c r="R17" s="67" t="s">
        <v>133</v>
      </c>
      <c r="S17" s="67"/>
    </row>
    <row r="18" spans="1:19" x14ac:dyDescent="0.25">
      <c r="A18" s="67">
        <v>2</v>
      </c>
      <c r="B18" s="6" t="s">
        <v>6</v>
      </c>
      <c r="C18" s="7" t="s">
        <v>56</v>
      </c>
      <c r="D18" s="203" t="s">
        <v>134</v>
      </c>
      <c r="E18" s="204"/>
      <c r="F18" s="10">
        <v>70000000</v>
      </c>
      <c r="G18" s="20"/>
      <c r="H18" s="203" t="s">
        <v>134</v>
      </c>
      <c r="I18" s="204"/>
      <c r="J18" s="10">
        <v>15000000</v>
      </c>
      <c r="K18" s="20"/>
      <c r="L18" s="176"/>
      <c r="M18" s="70">
        <v>43367</v>
      </c>
      <c r="N18" s="69"/>
      <c r="O18" s="67"/>
      <c r="P18" s="67"/>
      <c r="Q18" s="67"/>
      <c r="R18" s="67" t="s">
        <v>135</v>
      </c>
      <c r="S18" s="67"/>
    </row>
    <row r="19" spans="1:19" x14ac:dyDescent="0.25">
      <c r="A19" s="67">
        <v>1</v>
      </c>
      <c r="B19" s="13" t="s">
        <v>7</v>
      </c>
      <c r="C19" s="14" t="s">
        <v>57</v>
      </c>
      <c r="D19" s="201" t="s">
        <v>134</v>
      </c>
      <c r="E19" s="202"/>
      <c r="F19" s="21">
        <v>5600000</v>
      </c>
      <c r="G19" s="19"/>
      <c r="H19" s="201" t="s">
        <v>134</v>
      </c>
      <c r="I19" s="202"/>
      <c r="J19" s="21">
        <v>1200000</v>
      </c>
      <c r="K19" s="19"/>
      <c r="L19" s="176"/>
      <c r="M19" s="70">
        <v>43364</v>
      </c>
      <c r="N19" s="69"/>
      <c r="O19" s="67"/>
      <c r="P19" s="67"/>
      <c r="Q19" s="67"/>
      <c r="R19" s="67" t="s">
        <v>135</v>
      </c>
      <c r="S19" s="67"/>
    </row>
    <row r="20" spans="1:19" x14ac:dyDescent="0.25">
      <c r="A20" s="67">
        <v>2</v>
      </c>
      <c r="B20" s="6" t="s">
        <v>8</v>
      </c>
      <c r="C20" s="7" t="s">
        <v>58</v>
      </c>
      <c r="D20" s="209" t="s">
        <v>42</v>
      </c>
      <c r="E20" s="210"/>
      <c r="F20" s="210"/>
      <c r="G20" s="206"/>
      <c r="H20" s="203">
        <v>1220000</v>
      </c>
      <c r="I20" s="215"/>
      <c r="J20" s="215"/>
      <c r="K20" s="214"/>
      <c r="L20" s="179"/>
      <c r="M20" s="70">
        <v>43048</v>
      </c>
      <c r="N20" s="69"/>
      <c r="O20" s="67"/>
      <c r="P20" s="67"/>
      <c r="Q20" s="67"/>
      <c r="R20" s="67" t="s">
        <v>135</v>
      </c>
      <c r="S20" s="75" t="s">
        <v>138</v>
      </c>
    </row>
    <row r="21" spans="1:19" x14ac:dyDescent="0.25">
      <c r="A21" s="67">
        <v>1</v>
      </c>
      <c r="B21" s="13" t="s">
        <v>9</v>
      </c>
      <c r="C21" s="14" t="s">
        <v>148</v>
      </c>
      <c r="D21" s="216" t="s">
        <v>42</v>
      </c>
      <c r="E21" s="217"/>
      <c r="F21" s="217"/>
      <c r="G21" s="218"/>
      <c r="H21" s="201" t="s">
        <v>134</v>
      </c>
      <c r="I21" s="202"/>
      <c r="J21" s="21">
        <v>5000000</v>
      </c>
      <c r="K21" s="19"/>
      <c r="L21" s="176"/>
      <c r="M21" s="70">
        <f>M20</f>
        <v>43048</v>
      </c>
      <c r="N21" s="69"/>
      <c r="O21" s="67"/>
      <c r="P21" s="67"/>
      <c r="Q21" s="67"/>
      <c r="R21" s="67" t="s">
        <v>135</v>
      </c>
      <c r="S21" s="67"/>
    </row>
    <row r="22" spans="1:19" x14ac:dyDescent="0.25">
      <c r="A22" s="67">
        <v>2</v>
      </c>
      <c r="B22" s="6" t="s">
        <v>80</v>
      </c>
      <c r="C22" s="7" t="s">
        <v>149</v>
      </c>
      <c r="D22" s="8"/>
      <c r="E22" s="23"/>
      <c r="F22" s="10">
        <v>6070000</v>
      </c>
      <c r="G22" s="20"/>
      <c r="H22" s="8"/>
      <c r="I22" s="32"/>
      <c r="J22" s="10">
        <v>1220000</v>
      </c>
      <c r="K22" s="20"/>
      <c r="L22" s="176"/>
      <c r="M22" s="70">
        <f>M13</f>
        <v>43556</v>
      </c>
      <c r="N22" s="76" t="s">
        <v>90</v>
      </c>
      <c r="O22" s="72"/>
      <c r="P22" s="67"/>
      <c r="Q22" s="67"/>
      <c r="R22" s="67" t="s">
        <v>135</v>
      </c>
      <c r="S22" s="67"/>
    </row>
    <row r="23" spans="1:19" x14ac:dyDescent="0.25">
      <c r="A23" s="67">
        <v>1</v>
      </c>
      <c r="B23" s="13" t="s">
        <v>10</v>
      </c>
      <c r="C23" s="14" t="s">
        <v>59</v>
      </c>
      <c r="D23" s="216" t="s">
        <v>42</v>
      </c>
      <c r="E23" s="217"/>
      <c r="F23" s="217"/>
      <c r="G23" s="218"/>
      <c r="H23" s="24"/>
      <c r="I23" s="27"/>
      <c r="J23" s="21">
        <f>K23/O23</f>
        <v>1425465.949182139</v>
      </c>
      <c r="K23" s="33">
        <v>1200000</v>
      </c>
      <c r="L23" s="186"/>
      <c r="M23" s="70" t="s">
        <v>171</v>
      </c>
      <c r="N23" s="71" t="s">
        <v>92</v>
      </c>
      <c r="O23" s="67">
        <v>0.84182999999999997</v>
      </c>
      <c r="P23" s="67"/>
      <c r="Q23" s="67"/>
      <c r="R23" s="67" t="s">
        <v>133</v>
      </c>
      <c r="S23" s="67"/>
    </row>
    <row r="24" spans="1:19" x14ac:dyDescent="0.25">
      <c r="A24" s="67">
        <v>2</v>
      </c>
      <c r="B24" s="6" t="s">
        <v>11</v>
      </c>
      <c r="C24" s="7" t="s">
        <v>60</v>
      </c>
      <c r="D24" s="8">
        <v>1220000</v>
      </c>
      <c r="E24" s="23"/>
      <c r="F24" s="10"/>
      <c r="G24" s="29"/>
      <c r="H24" s="8"/>
      <c r="I24" s="34"/>
      <c r="J24" s="10">
        <v>1220000</v>
      </c>
      <c r="K24" s="20"/>
      <c r="L24" s="176"/>
      <c r="M24" s="70">
        <v>43097</v>
      </c>
      <c r="N24" s="69"/>
      <c r="O24" s="67"/>
      <c r="P24" s="67"/>
      <c r="Q24" s="67"/>
      <c r="R24" s="67" t="s">
        <v>135</v>
      </c>
      <c r="S24" s="67"/>
    </row>
    <row r="25" spans="1:19" x14ac:dyDescent="0.25">
      <c r="A25" s="67">
        <v>1</v>
      </c>
      <c r="B25" s="13" t="s">
        <v>12</v>
      </c>
      <c r="C25" s="14" t="s">
        <v>61</v>
      </c>
      <c r="D25" s="35"/>
      <c r="E25" s="35"/>
      <c r="F25" s="21">
        <v>6070000</v>
      </c>
      <c r="G25" s="36"/>
      <c r="H25" s="24"/>
      <c r="I25" s="27"/>
      <c r="J25" s="21">
        <v>1220000</v>
      </c>
      <c r="K25" s="36"/>
      <c r="L25" s="187"/>
      <c r="M25" s="70" t="s">
        <v>175</v>
      </c>
      <c r="N25" s="71" t="s">
        <v>93</v>
      </c>
      <c r="O25" s="72"/>
      <c r="P25" s="67"/>
      <c r="Q25" s="69"/>
      <c r="R25" s="67" t="s">
        <v>133</v>
      </c>
      <c r="S25" s="67"/>
    </row>
    <row r="26" spans="1:19" x14ac:dyDescent="0.25">
      <c r="A26" s="67">
        <v>2</v>
      </c>
      <c r="B26" s="6" t="s">
        <v>32</v>
      </c>
      <c r="C26" s="7" t="s">
        <v>62</v>
      </c>
      <c r="D26" s="23"/>
      <c r="E26" s="23"/>
      <c r="F26" s="10">
        <f>G26/O26</f>
        <v>6280182.2017387096</v>
      </c>
      <c r="G26" s="37">
        <v>46739000</v>
      </c>
      <c r="H26" s="8"/>
      <c r="I26" s="34"/>
      <c r="J26" s="10">
        <f>K26/O26</f>
        <v>1262244.1987020141</v>
      </c>
      <c r="K26" s="37">
        <v>9394000</v>
      </c>
      <c r="L26" s="188"/>
      <c r="M26" s="70">
        <v>43560</v>
      </c>
      <c r="N26" s="71" t="s">
        <v>94</v>
      </c>
      <c r="O26" s="67">
        <v>7.4423000000000004</v>
      </c>
      <c r="P26" s="67"/>
      <c r="Q26" s="67"/>
      <c r="R26" s="67" t="s">
        <v>133</v>
      </c>
      <c r="S26" s="67"/>
    </row>
    <row r="27" spans="1:19" x14ac:dyDescent="0.25">
      <c r="A27" s="67">
        <v>1</v>
      </c>
      <c r="B27" s="13" t="s">
        <v>13</v>
      </c>
      <c r="C27" s="14" t="s">
        <v>95</v>
      </c>
      <c r="D27" s="201" t="s">
        <v>134</v>
      </c>
      <c r="E27" s="202"/>
      <c r="F27" s="21">
        <v>6070000</v>
      </c>
      <c r="G27" s="26"/>
      <c r="H27" s="201" t="s">
        <v>134</v>
      </c>
      <c r="I27" s="202"/>
      <c r="J27" s="21">
        <v>1120000</v>
      </c>
      <c r="K27" s="19"/>
      <c r="L27" s="176"/>
      <c r="M27" s="70" t="s">
        <v>165</v>
      </c>
      <c r="N27" s="69"/>
      <c r="O27" s="67"/>
      <c r="P27" s="67"/>
      <c r="Q27" s="67"/>
      <c r="R27" s="67" t="s">
        <v>135</v>
      </c>
      <c r="S27" s="67"/>
    </row>
    <row r="28" spans="1:19" x14ac:dyDescent="0.25">
      <c r="A28" s="67">
        <v>2</v>
      </c>
      <c r="B28" s="6" t="s">
        <v>33</v>
      </c>
      <c r="C28" s="7" t="s">
        <v>63</v>
      </c>
      <c r="D28" s="236" t="s">
        <v>42</v>
      </c>
      <c r="E28" s="237"/>
      <c r="F28" s="237"/>
      <c r="G28" s="238"/>
      <c r="H28" s="236" t="s">
        <v>43</v>
      </c>
      <c r="I28" s="237"/>
      <c r="J28" s="237"/>
      <c r="K28" s="238"/>
      <c r="L28" s="179"/>
      <c r="M28" s="70">
        <v>43364</v>
      </c>
      <c r="N28" s="76" t="s">
        <v>96</v>
      </c>
      <c r="O28" s="72"/>
      <c r="P28" s="67"/>
      <c r="Q28" s="67"/>
      <c r="R28" s="67" t="s">
        <v>135</v>
      </c>
      <c r="S28" s="67"/>
    </row>
    <row r="29" spans="1:19" x14ac:dyDescent="0.25">
      <c r="A29" s="67">
        <v>1</v>
      </c>
      <c r="B29" s="13" t="s">
        <v>34</v>
      </c>
      <c r="C29" s="14" t="s">
        <v>143</v>
      </c>
      <c r="D29" s="24">
        <f>E29/O29</f>
        <v>77810.91946569836</v>
      </c>
      <c r="E29" s="38">
        <v>3600000000</v>
      </c>
      <c r="F29" s="239" t="s">
        <v>42</v>
      </c>
      <c r="G29" s="218"/>
      <c r="H29" s="201" t="s">
        <v>134</v>
      </c>
      <c r="I29" s="202"/>
      <c r="J29" s="21">
        <f>K29/O29</f>
        <v>1945.2729866424588</v>
      </c>
      <c r="K29" s="39">
        <v>90000000</v>
      </c>
      <c r="L29" s="189"/>
      <c r="M29" s="70">
        <v>43187</v>
      </c>
      <c r="N29" s="71" t="s">
        <v>97</v>
      </c>
      <c r="O29" s="77">
        <v>46266</v>
      </c>
      <c r="P29" s="67" t="s">
        <v>159</v>
      </c>
      <c r="Q29" s="67"/>
      <c r="R29" s="67" t="s">
        <v>133</v>
      </c>
      <c r="S29" s="67"/>
    </row>
    <row r="30" spans="1:19" x14ac:dyDescent="0.25">
      <c r="A30" s="67">
        <v>2</v>
      </c>
      <c r="B30" s="6" t="s">
        <v>14</v>
      </c>
      <c r="C30" s="7" t="s">
        <v>64</v>
      </c>
      <c r="D30" s="209" t="s">
        <v>42</v>
      </c>
      <c r="E30" s="247"/>
      <c r="F30" s="40"/>
      <c r="G30" s="29"/>
      <c r="H30" s="8"/>
      <c r="I30" s="34"/>
      <c r="J30" s="10">
        <v>1220000</v>
      </c>
      <c r="K30" s="20"/>
      <c r="L30" s="176"/>
      <c r="M30" s="70" t="s">
        <v>167</v>
      </c>
      <c r="N30" s="69"/>
      <c r="O30" s="67"/>
      <c r="P30" s="67"/>
      <c r="Q30" s="67"/>
      <c r="R30" s="67" t="s">
        <v>135</v>
      </c>
      <c r="S30" s="67"/>
    </row>
    <row r="31" spans="1:19" x14ac:dyDescent="0.25">
      <c r="A31" s="67">
        <v>1</v>
      </c>
      <c r="B31" s="13" t="s">
        <v>15</v>
      </c>
      <c r="C31" s="14" t="s">
        <v>65</v>
      </c>
      <c r="D31" s="201" t="s">
        <v>134</v>
      </c>
      <c r="E31" s="202"/>
      <c r="F31" s="21">
        <f>G31/O31</f>
        <v>25702722.590139806</v>
      </c>
      <c r="G31" s="41">
        <v>3493000000</v>
      </c>
      <c r="H31" s="201" t="s">
        <v>134</v>
      </c>
      <c r="I31" s="202"/>
      <c r="J31" s="21">
        <f>K31/O31</f>
        <v>3245033.1125827814</v>
      </c>
      <c r="K31" s="41">
        <v>441000000</v>
      </c>
      <c r="L31" s="190"/>
      <c r="M31" s="70">
        <v>43187</v>
      </c>
      <c r="N31" s="71" t="s">
        <v>99</v>
      </c>
      <c r="O31" s="67">
        <v>135.9</v>
      </c>
      <c r="P31" s="70"/>
      <c r="Q31" s="67"/>
      <c r="R31" s="67" t="s">
        <v>133</v>
      </c>
      <c r="S31" s="67"/>
    </row>
    <row r="32" spans="1:19" x14ac:dyDescent="0.25">
      <c r="A32" s="67">
        <v>2</v>
      </c>
      <c r="B32" s="6" t="s">
        <v>16</v>
      </c>
      <c r="C32" s="7" t="s">
        <v>66</v>
      </c>
      <c r="D32" s="203" t="s">
        <v>134</v>
      </c>
      <c r="E32" s="204"/>
      <c r="F32" s="205" t="s">
        <v>42</v>
      </c>
      <c r="G32" s="206"/>
      <c r="H32" s="203" t="s">
        <v>134</v>
      </c>
      <c r="I32" s="204"/>
      <c r="J32" s="205" t="s">
        <v>42</v>
      </c>
      <c r="K32" s="206"/>
      <c r="L32" s="191"/>
      <c r="M32" s="70">
        <v>43364</v>
      </c>
      <c r="N32" s="69"/>
      <c r="O32" s="67"/>
      <c r="P32" s="67"/>
      <c r="Q32" s="67"/>
      <c r="R32" s="67" t="s">
        <v>135</v>
      </c>
      <c r="S32" s="67"/>
    </row>
    <row r="33" spans="1:19" x14ac:dyDescent="0.25">
      <c r="A33" s="67">
        <v>1</v>
      </c>
      <c r="B33" s="13" t="s">
        <v>17</v>
      </c>
      <c r="C33" s="14" t="s">
        <v>67</v>
      </c>
      <c r="D33" s="201" t="s">
        <v>134</v>
      </c>
      <c r="E33" s="202"/>
      <c r="F33" s="21">
        <v>5210000</v>
      </c>
      <c r="G33" s="19"/>
      <c r="H33" s="201" t="s">
        <v>134</v>
      </c>
      <c r="I33" s="202"/>
      <c r="J33" s="21">
        <v>1050000</v>
      </c>
      <c r="K33" s="19"/>
      <c r="L33" s="176"/>
      <c r="M33" s="70">
        <v>43048</v>
      </c>
      <c r="N33" s="69"/>
      <c r="O33" s="67"/>
      <c r="P33" s="67"/>
      <c r="Q33" s="67"/>
      <c r="R33" s="67" t="s">
        <v>135</v>
      </c>
      <c r="S33" s="68"/>
    </row>
    <row r="34" spans="1:19" x14ac:dyDescent="0.25">
      <c r="A34" s="67">
        <v>2</v>
      </c>
      <c r="B34" s="6" t="s">
        <v>18</v>
      </c>
      <c r="C34" s="7" t="s">
        <v>68</v>
      </c>
      <c r="D34" s="8"/>
      <c r="E34" s="23"/>
      <c r="F34" s="10">
        <v>5210000</v>
      </c>
      <c r="G34" s="20"/>
      <c r="H34" s="8"/>
      <c r="I34" s="34"/>
      <c r="J34" s="10">
        <v>1050000</v>
      </c>
      <c r="K34" s="20"/>
      <c r="L34" s="176"/>
      <c r="M34" s="70" t="s">
        <v>166</v>
      </c>
      <c r="N34" s="69"/>
      <c r="O34" s="67"/>
      <c r="P34" s="67"/>
      <c r="Q34" s="67"/>
      <c r="R34" s="67" t="s">
        <v>135</v>
      </c>
      <c r="S34" s="68"/>
    </row>
    <row r="35" spans="1:19" x14ac:dyDescent="0.25">
      <c r="A35" s="67">
        <v>1</v>
      </c>
      <c r="B35" s="13" t="s">
        <v>19</v>
      </c>
      <c r="C35" s="14" t="s">
        <v>69</v>
      </c>
      <c r="D35" s="24"/>
      <c r="E35" s="35"/>
      <c r="F35" s="21">
        <v>5000000</v>
      </c>
      <c r="G35" s="19"/>
      <c r="H35" s="24"/>
      <c r="I35" s="27"/>
      <c r="J35" s="21">
        <v>1000000</v>
      </c>
      <c r="K35" s="19"/>
      <c r="L35" s="176"/>
      <c r="M35" s="70">
        <v>43364</v>
      </c>
      <c r="N35" s="69"/>
      <c r="O35" s="67"/>
      <c r="P35" s="67"/>
      <c r="Q35" s="67"/>
      <c r="R35" s="67" t="s">
        <v>135</v>
      </c>
      <c r="S35" s="68"/>
    </row>
    <row r="36" spans="1:19" x14ac:dyDescent="0.25">
      <c r="A36" s="67">
        <v>1</v>
      </c>
      <c r="B36" s="13" t="s">
        <v>35</v>
      </c>
      <c r="C36" s="14" t="s">
        <v>70</v>
      </c>
      <c r="D36" s="201" t="s">
        <v>179</v>
      </c>
      <c r="E36" s="219"/>
      <c r="F36" s="219"/>
      <c r="G36" s="219"/>
      <c r="H36" s="219"/>
      <c r="I36" s="219"/>
      <c r="J36" s="219"/>
      <c r="K36" s="208"/>
      <c r="L36" s="179"/>
      <c r="M36" s="70" t="s">
        <v>164</v>
      </c>
      <c r="N36" s="71" t="s">
        <v>100</v>
      </c>
      <c r="O36" s="69">
        <v>10.616</v>
      </c>
      <c r="P36" s="67" t="s">
        <v>130</v>
      </c>
      <c r="Q36" s="67">
        <f>50000000/O36</f>
        <v>4709871.8914845521</v>
      </c>
      <c r="R36" s="67" t="s">
        <v>133</v>
      </c>
      <c r="S36" s="68"/>
    </row>
    <row r="37" spans="1:19" x14ac:dyDescent="0.25">
      <c r="A37" s="67">
        <v>2</v>
      </c>
      <c r="B37" s="6" t="s">
        <v>36</v>
      </c>
      <c r="C37" s="7" t="s">
        <v>71</v>
      </c>
      <c r="D37" s="8">
        <f>E37/O37</f>
        <v>51819.646900926018</v>
      </c>
      <c r="E37" s="42">
        <v>1000000</v>
      </c>
      <c r="F37" s="10">
        <f>G37/O37</f>
        <v>259098.23450463009</v>
      </c>
      <c r="G37" s="43">
        <v>5000000</v>
      </c>
      <c r="H37" s="8"/>
      <c r="I37" s="42"/>
      <c r="J37" s="10">
        <f>K37/O37</f>
        <v>51819.646900926018</v>
      </c>
      <c r="K37" s="43">
        <v>1000000</v>
      </c>
      <c r="L37" s="192"/>
      <c r="M37" s="70" t="s">
        <v>174</v>
      </c>
      <c r="N37" s="71" t="s">
        <v>101</v>
      </c>
      <c r="O37" s="78">
        <v>19.297699999999999</v>
      </c>
      <c r="P37" s="67" t="s">
        <v>113</v>
      </c>
      <c r="Q37" s="67"/>
      <c r="R37" s="67" t="s">
        <v>133</v>
      </c>
      <c r="S37" s="68"/>
    </row>
    <row r="38" spans="1:19" x14ac:dyDescent="0.25">
      <c r="A38" s="67">
        <v>2</v>
      </c>
      <c r="B38" s="6" t="s">
        <v>37</v>
      </c>
      <c r="C38" s="7" t="s">
        <v>150</v>
      </c>
      <c r="D38" s="203" t="s">
        <v>134</v>
      </c>
      <c r="E38" s="204"/>
      <c r="F38" s="10">
        <v>675000</v>
      </c>
      <c r="G38" s="20"/>
      <c r="H38" s="203" t="s">
        <v>134</v>
      </c>
      <c r="I38" s="204"/>
      <c r="J38" s="10">
        <v>337500</v>
      </c>
      <c r="K38" s="20"/>
      <c r="L38" s="176"/>
      <c r="M38" s="70">
        <v>43364</v>
      </c>
      <c r="N38" s="69" t="s">
        <v>102</v>
      </c>
      <c r="O38" s="72"/>
      <c r="P38" s="67"/>
      <c r="Q38" s="67"/>
      <c r="R38" s="67" t="s">
        <v>135</v>
      </c>
      <c r="S38" s="68"/>
    </row>
    <row r="39" spans="1:19" x14ac:dyDescent="0.25">
      <c r="A39" s="67">
        <v>1</v>
      </c>
      <c r="B39" s="13" t="s">
        <v>84</v>
      </c>
      <c r="C39" s="14" t="s">
        <v>151</v>
      </c>
      <c r="D39" s="201" t="s">
        <v>134</v>
      </c>
      <c r="E39" s="202"/>
      <c r="F39" s="21">
        <v>550000</v>
      </c>
      <c r="G39" s="19"/>
      <c r="H39" s="201" t="s">
        <v>134</v>
      </c>
      <c r="I39" s="202"/>
      <c r="J39" s="21">
        <v>300000</v>
      </c>
      <c r="K39" s="19"/>
      <c r="L39" s="176"/>
      <c r="M39" s="70" t="s">
        <v>172</v>
      </c>
      <c r="N39" s="69"/>
      <c r="O39" s="67"/>
      <c r="P39" s="67"/>
      <c r="Q39" s="67"/>
      <c r="R39" s="67" t="s">
        <v>135</v>
      </c>
      <c r="S39" s="68"/>
    </row>
    <row r="40" spans="1:19" x14ac:dyDescent="0.25">
      <c r="A40" s="67">
        <v>2</v>
      </c>
      <c r="B40" s="6" t="s">
        <v>20</v>
      </c>
      <c r="C40" s="7" t="s">
        <v>72</v>
      </c>
      <c r="D40" s="8"/>
      <c r="E40" s="23"/>
      <c r="F40" s="213" t="s">
        <v>42</v>
      </c>
      <c r="G40" s="214"/>
      <c r="H40" s="8"/>
      <c r="I40" s="34"/>
      <c r="J40" s="10">
        <v>1235000</v>
      </c>
      <c r="K40" s="20"/>
      <c r="L40" s="176"/>
      <c r="M40" s="70">
        <v>43462</v>
      </c>
      <c r="N40" s="76" t="s">
        <v>103</v>
      </c>
      <c r="O40" s="72"/>
      <c r="P40" s="67"/>
      <c r="Q40" s="67"/>
      <c r="R40" s="67" t="s">
        <v>135</v>
      </c>
      <c r="S40" s="68"/>
    </row>
    <row r="41" spans="1:19" x14ac:dyDescent="0.25">
      <c r="A41" s="67">
        <v>1</v>
      </c>
      <c r="B41" s="13" t="s">
        <v>21</v>
      </c>
      <c r="C41" s="14" t="s">
        <v>152</v>
      </c>
      <c r="D41" s="201" t="s">
        <v>134</v>
      </c>
      <c r="E41" s="202"/>
      <c r="F41" s="21">
        <v>6070000</v>
      </c>
      <c r="G41" s="26"/>
      <c r="H41" s="201" t="s">
        <v>134</v>
      </c>
      <c r="I41" s="202"/>
      <c r="J41" s="21">
        <v>1220000</v>
      </c>
      <c r="K41" s="19"/>
      <c r="L41" s="176"/>
      <c r="M41" s="70">
        <v>43377</v>
      </c>
      <c r="N41" s="69"/>
      <c r="O41" s="67"/>
      <c r="P41" s="67"/>
      <c r="Q41" s="67"/>
      <c r="R41" s="67" t="s">
        <v>135</v>
      </c>
      <c r="S41" s="68"/>
    </row>
    <row r="42" spans="1:19" x14ac:dyDescent="0.25">
      <c r="A42" s="67">
        <v>2</v>
      </c>
      <c r="B42" s="6" t="s">
        <v>22</v>
      </c>
      <c r="C42" s="7" t="s">
        <v>153</v>
      </c>
      <c r="D42" s="211" t="s">
        <v>134</v>
      </c>
      <c r="E42" s="212"/>
      <c r="F42" s="44">
        <v>6070000</v>
      </c>
      <c r="G42" s="45"/>
      <c r="H42" s="211" t="s">
        <v>134</v>
      </c>
      <c r="I42" s="212"/>
      <c r="J42" s="44">
        <v>1220000</v>
      </c>
      <c r="K42" s="46"/>
      <c r="L42" s="176"/>
      <c r="M42" s="70">
        <v>43388</v>
      </c>
      <c r="N42" s="69"/>
      <c r="O42" s="67"/>
      <c r="P42" s="67"/>
      <c r="Q42" s="67"/>
      <c r="R42" s="67" t="s">
        <v>135</v>
      </c>
      <c r="S42" s="68"/>
    </row>
    <row r="43" spans="1:19" x14ac:dyDescent="0.25">
      <c r="A43" s="67">
        <v>1</v>
      </c>
      <c r="B43" s="13" t="s">
        <v>23</v>
      </c>
      <c r="C43" s="14" t="s">
        <v>73</v>
      </c>
      <c r="D43" s="24"/>
      <c r="E43" s="35"/>
      <c r="F43" s="10">
        <v>5210000</v>
      </c>
      <c r="G43" s="20"/>
      <c r="H43" s="8"/>
      <c r="I43" s="34"/>
      <c r="J43" s="10">
        <v>1050000</v>
      </c>
      <c r="K43" s="19"/>
      <c r="L43" s="176"/>
      <c r="M43" s="70" t="s">
        <v>167</v>
      </c>
      <c r="N43" s="76" t="s">
        <v>104</v>
      </c>
      <c r="O43" s="72"/>
      <c r="P43" s="67"/>
      <c r="Q43" s="67"/>
      <c r="R43" s="67" t="s">
        <v>135</v>
      </c>
      <c r="S43" s="68"/>
    </row>
    <row r="44" spans="1:19" x14ac:dyDescent="0.25">
      <c r="A44" s="67">
        <v>2</v>
      </c>
      <c r="B44" s="6" t="s">
        <v>24</v>
      </c>
      <c r="C44" s="7" t="s">
        <v>74</v>
      </c>
      <c r="D44" s="8"/>
      <c r="E44" s="23"/>
      <c r="F44" s="44">
        <v>6070000</v>
      </c>
      <c r="G44" s="20"/>
      <c r="H44" s="8"/>
      <c r="I44" s="34"/>
      <c r="J44" s="44">
        <v>1220000</v>
      </c>
      <c r="K44" s="20"/>
      <c r="L44" s="176"/>
      <c r="M44" s="70">
        <v>43188</v>
      </c>
      <c r="N44" s="76" t="s">
        <v>105</v>
      </c>
      <c r="O44" s="72"/>
      <c r="P44" s="67"/>
      <c r="Q44" s="67"/>
      <c r="R44" s="67" t="s">
        <v>135</v>
      </c>
      <c r="S44" s="68"/>
    </row>
    <row r="45" spans="1:19" x14ac:dyDescent="0.25">
      <c r="A45" s="67">
        <v>1</v>
      </c>
      <c r="B45" s="13" t="s">
        <v>81</v>
      </c>
      <c r="C45" s="14" t="s">
        <v>82</v>
      </c>
      <c r="D45" s="24">
        <v>10400</v>
      </c>
      <c r="E45" s="47">
        <v>500000</v>
      </c>
      <c r="F45" s="207" t="s">
        <v>134</v>
      </c>
      <c r="G45" s="208"/>
      <c r="H45" s="24">
        <v>8300</v>
      </c>
      <c r="I45" s="48">
        <v>400000</v>
      </c>
      <c r="J45" s="207" t="s">
        <v>134</v>
      </c>
      <c r="K45" s="208"/>
      <c r="L45" s="179"/>
      <c r="M45" s="70" t="s">
        <v>173</v>
      </c>
      <c r="N45" s="71" t="s">
        <v>106</v>
      </c>
      <c r="O45" s="72">
        <v>69.671899999999994</v>
      </c>
      <c r="P45" s="67"/>
      <c r="Q45" s="67"/>
      <c r="R45" s="67" t="s">
        <v>133</v>
      </c>
      <c r="S45" s="68"/>
    </row>
    <row r="46" spans="1:19" x14ac:dyDescent="0.25">
      <c r="A46" s="67">
        <v>2</v>
      </c>
      <c r="B46" s="6" t="s">
        <v>25</v>
      </c>
      <c r="C46" s="7" t="s">
        <v>75</v>
      </c>
      <c r="D46" s="203" t="s">
        <v>180</v>
      </c>
      <c r="E46" s="215"/>
      <c r="F46" s="215"/>
      <c r="G46" s="215"/>
      <c r="H46" s="215"/>
      <c r="I46" s="215"/>
      <c r="J46" s="215"/>
      <c r="K46" s="214"/>
      <c r="L46" s="179"/>
      <c r="M46" s="70">
        <v>43047</v>
      </c>
      <c r="N46" s="71" t="s">
        <v>107</v>
      </c>
      <c r="O46" s="69">
        <v>10.639799999999999</v>
      </c>
      <c r="P46" s="67"/>
      <c r="Q46" s="67">
        <f>300000000/O46</f>
        <v>28196018.722156435</v>
      </c>
      <c r="R46" s="67" t="s">
        <v>133</v>
      </c>
      <c r="S46" s="68"/>
    </row>
    <row r="47" spans="1:19" x14ac:dyDescent="0.25">
      <c r="A47" s="67">
        <v>1</v>
      </c>
      <c r="B47" s="13" t="s">
        <v>26</v>
      </c>
      <c r="C47" s="14" t="s">
        <v>76</v>
      </c>
      <c r="D47" s="24"/>
      <c r="E47" s="35"/>
      <c r="F47" s="21">
        <v>5240000</v>
      </c>
      <c r="G47" s="26"/>
      <c r="H47" s="24"/>
      <c r="I47" s="27"/>
      <c r="J47" s="21">
        <v>1050000</v>
      </c>
      <c r="K47" s="19"/>
      <c r="L47" s="176"/>
      <c r="M47" s="70" t="s">
        <v>169</v>
      </c>
      <c r="N47" s="69"/>
      <c r="O47" s="67"/>
      <c r="P47" s="67"/>
      <c r="Q47" s="67"/>
      <c r="R47" s="67" t="s">
        <v>135</v>
      </c>
      <c r="S47" s="68"/>
    </row>
    <row r="48" spans="1:19" x14ac:dyDescent="0.25">
      <c r="A48" s="67">
        <v>2</v>
      </c>
      <c r="B48" s="6" t="s">
        <v>27</v>
      </c>
      <c r="C48" s="7" t="s">
        <v>160</v>
      </c>
      <c r="D48" s="8"/>
      <c r="E48" s="23"/>
      <c r="F48" s="10">
        <v>5240000</v>
      </c>
      <c r="G48" s="20"/>
      <c r="H48" s="8"/>
      <c r="I48" s="34"/>
      <c r="J48" s="10">
        <v>1050000</v>
      </c>
      <c r="K48" s="20"/>
      <c r="L48" s="176"/>
      <c r="M48" s="70">
        <v>43377</v>
      </c>
      <c r="N48" s="69"/>
      <c r="O48" s="67"/>
      <c r="P48" s="67"/>
      <c r="Q48" s="67"/>
      <c r="R48" s="67" t="s">
        <v>135</v>
      </c>
      <c r="S48" s="68"/>
    </row>
    <row r="49" spans="1:19" x14ac:dyDescent="0.25">
      <c r="A49" s="67">
        <v>1</v>
      </c>
      <c r="B49" s="13" t="s">
        <v>38</v>
      </c>
      <c r="C49" s="14" t="s">
        <v>77</v>
      </c>
      <c r="D49" s="24"/>
      <c r="E49" s="35"/>
      <c r="F49" s="21">
        <v>1000000</v>
      </c>
      <c r="G49" s="49"/>
      <c r="H49" s="24"/>
      <c r="I49" s="27"/>
      <c r="J49" s="21">
        <v>200000</v>
      </c>
      <c r="K49" s="49"/>
      <c r="L49" s="193"/>
      <c r="M49" s="70" t="s">
        <v>162</v>
      </c>
      <c r="N49" s="76" t="s">
        <v>108</v>
      </c>
      <c r="O49" s="79"/>
      <c r="P49" s="67" t="s">
        <v>114</v>
      </c>
      <c r="Q49" s="69"/>
      <c r="R49" s="75" t="s">
        <v>138</v>
      </c>
      <c r="S49" s="67"/>
    </row>
    <row r="50" spans="1:19" x14ac:dyDescent="0.25">
      <c r="A50" s="67">
        <v>2</v>
      </c>
      <c r="B50" s="6" t="s">
        <v>39</v>
      </c>
      <c r="C50" s="7" t="s">
        <v>109</v>
      </c>
      <c r="D50" s="209" t="s">
        <v>42</v>
      </c>
      <c r="E50" s="210"/>
      <c r="F50" s="210"/>
      <c r="G50" s="210"/>
      <c r="H50" s="210"/>
      <c r="I50" s="210"/>
      <c r="J50" s="210"/>
      <c r="K50" s="206"/>
      <c r="L50" s="191"/>
      <c r="M50" s="70">
        <f>M48</f>
        <v>43377</v>
      </c>
      <c r="N50" s="69" t="s">
        <v>110</v>
      </c>
      <c r="O50" s="72"/>
      <c r="P50" s="67"/>
      <c r="Q50" s="67"/>
      <c r="R50" s="67" t="s">
        <v>135</v>
      </c>
      <c r="S50" s="67"/>
    </row>
    <row r="51" spans="1:19" x14ac:dyDescent="0.25">
      <c r="A51" s="67">
        <v>1</v>
      </c>
      <c r="B51" s="13" t="s">
        <v>40</v>
      </c>
      <c r="C51" s="14" t="s">
        <v>176</v>
      </c>
      <c r="D51" s="24">
        <f>E51/O51</f>
        <v>62149.461876610578</v>
      </c>
      <c r="E51" s="50">
        <v>410000</v>
      </c>
      <c r="F51" s="21">
        <f>G51/O51</f>
        <v>310747.30938305287</v>
      </c>
      <c r="G51" s="51">
        <v>2050000</v>
      </c>
      <c r="H51" s="21">
        <f>I51/O51</f>
        <v>6214.9461876610576</v>
      </c>
      <c r="I51" s="50">
        <v>41000</v>
      </c>
      <c r="J51" s="21">
        <f>K51/O51</f>
        <v>12429.892375322115</v>
      </c>
      <c r="K51" s="51">
        <v>82000</v>
      </c>
      <c r="L51" s="194"/>
      <c r="M51" s="70" t="s">
        <v>161</v>
      </c>
      <c r="N51" s="71" t="s">
        <v>111</v>
      </c>
      <c r="O51" s="67">
        <v>6.5970000000000004</v>
      </c>
      <c r="P51" s="67"/>
      <c r="Q51" s="67"/>
      <c r="R51" s="67" t="s">
        <v>133</v>
      </c>
      <c r="S51" s="67"/>
    </row>
    <row r="52" spans="1:19" ht="15.75" thickBot="1" x14ac:dyDescent="0.3">
      <c r="A52" s="67">
        <v>2</v>
      </c>
      <c r="B52" s="52" t="s">
        <v>41</v>
      </c>
      <c r="C52" s="53" t="s">
        <v>78</v>
      </c>
      <c r="D52" s="54">
        <v>9840</v>
      </c>
      <c r="E52" s="55">
        <v>260000</v>
      </c>
      <c r="F52" s="243" t="s">
        <v>42</v>
      </c>
      <c r="G52" s="244"/>
      <c r="H52" s="56">
        <v>4920</v>
      </c>
      <c r="I52" s="55">
        <v>130000</v>
      </c>
      <c r="J52" s="56">
        <v>24600</v>
      </c>
      <c r="K52" s="57">
        <v>650000</v>
      </c>
      <c r="L52" s="195"/>
      <c r="M52" s="199" t="s">
        <v>170</v>
      </c>
      <c r="N52" s="81" t="s">
        <v>112</v>
      </c>
      <c r="O52" s="200">
        <v>27.4026</v>
      </c>
      <c r="P52" s="80" t="s">
        <v>131</v>
      </c>
      <c r="Q52" s="80"/>
      <c r="R52" s="80" t="s">
        <v>133</v>
      </c>
      <c r="S52" s="80"/>
    </row>
    <row r="53" spans="1:19" x14ac:dyDescent="0.25">
      <c r="A53" s="65"/>
      <c r="B53" s="58"/>
      <c r="C53" s="59"/>
      <c r="D53" s="60"/>
      <c r="E53" s="61"/>
      <c r="F53" s="61"/>
      <c r="G53" s="62"/>
      <c r="H53" s="60"/>
      <c r="I53" s="61"/>
      <c r="J53" s="60"/>
      <c r="K53" s="61"/>
      <c r="L53" s="61"/>
      <c r="M53" s="82"/>
      <c r="N53" s="82"/>
      <c r="O53" s="82"/>
      <c r="P53" s="82"/>
      <c r="Q53" s="82"/>
      <c r="R53" s="82"/>
      <c r="S53" s="82"/>
    </row>
    <row r="54" spans="1:19" x14ac:dyDescent="0.25">
      <c r="A54" s="65"/>
      <c r="B54" s="63" t="s">
        <v>115</v>
      </c>
      <c r="C54" s="240" t="s">
        <v>116</v>
      </c>
      <c r="D54" s="240"/>
      <c r="E54" s="240"/>
      <c r="F54" s="240"/>
      <c r="G54" s="240"/>
      <c r="H54" s="240"/>
      <c r="I54" s="240"/>
      <c r="J54" s="240"/>
      <c r="K54" s="240"/>
      <c r="L54" s="64"/>
      <c r="M54" s="82"/>
      <c r="N54" s="82"/>
      <c r="O54" s="82"/>
      <c r="P54" s="82"/>
      <c r="Q54" s="82"/>
      <c r="R54" s="82"/>
      <c r="S54" s="82"/>
    </row>
    <row r="55" spans="1:19" x14ac:dyDescent="0.25">
      <c r="A55" s="65"/>
      <c r="B55" s="63" t="s">
        <v>139</v>
      </c>
      <c r="C55" s="64" t="s">
        <v>140</v>
      </c>
      <c r="D55" s="64"/>
      <c r="E55" s="64"/>
      <c r="F55" s="64"/>
      <c r="G55" s="64"/>
      <c r="H55" s="64"/>
      <c r="I55" s="64"/>
      <c r="J55" s="64"/>
      <c r="K55" s="64"/>
      <c r="L55" s="64"/>
      <c r="M55" s="82"/>
      <c r="N55" s="82"/>
      <c r="O55" s="82"/>
      <c r="P55" s="82"/>
      <c r="Q55" s="82"/>
      <c r="R55" s="82"/>
      <c r="S55" s="82"/>
    </row>
    <row r="56" spans="1:19" x14ac:dyDescent="0.25">
      <c r="A56" s="65"/>
      <c r="B56" s="63"/>
      <c r="C56" s="64" t="s">
        <v>137</v>
      </c>
      <c r="D56" s="64"/>
      <c r="E56" s="64"/>
      <c r="F56" s="64"/>
      <c r="G56" s="64"/>
      <c r="H56" s="64"/>
      <c r="I56" s="64"/>
      <c r="J56" s="64"/>
      <c r="K56" s="64"/>
      <c r="L56" s="64"/>
      <c r="M56" s="82"/>
      <c r="N56" s="82"/>
      <c r="O56" s="82"/>
      <c r="P56" s="82"/>
      <c r="Q56" s="82"/>
      <c r="R56" s="82"/>
      <c r="S56" s="82"/>
    </row>
    <row r="57" spans="1:19" x14ac:dyDescent="0.25">
      <c r="A57" s="65"/>
      <c r="B57" s="65"/>
      <c r="C57" s="64"/>
      <c r="D57" s="60"/>
      <c r="E57" s="61"/>
      <c r="F57" s="61"/>
      <c r="G57" s="62"/>
      <c r="H57" s="60"/>
      <c r="I57" s="61"/>
      <c r="J57" s="60"/>
      <c r="K57" s="61"/>
      <c r="L57" s="61"/>
      <c r="M57" s="82"/>
      <c r="N57" s="82"/>
      <c r="O57" s="82"/>
      <c r="P57" s="82"/>
      <c r="Q57" s="82"/>
      <c r="R57" s="82"/>
      <c r="S57" s="82"/>
    </row>
    <row r="58" spans="1:19" x14ac:dyDescent="0.25">
      <c r="A58" s="65"/>
      <c r="B58" s="66" t="s">
        <v>121</v>
      </c>
      <c r="C58" s="241" t="s">
        <v>123</v>
      </c>
      <c r="D58" s="241"/>
      <c r="E58" s="241"/>
      <c r="F58" s="241"/>
      <c r="G58" s="241"/>
      <c r="H58" s="241"/>
      <c r="I58" s="241"/>
      <c r="J58" s="241"/>
      <c r="K58" s="241"/>
      <c r="L58" s="196"/>
      <c r="M58" s="65"/>
      <c r="N58" s="65"/>
      <c r="O58" s="65"/>
      <c r="P58" s="65"/>
      <c r="Q58" s="65"/>
      <c r="R58" s="65"/>
      <c r="S58" s="65"/>
    </row>
    <row r="59" spans="1:19" ht="26.1" customHeight="1" x14ac:dyDescent="0.25">
      <c r="A59" s="65"/>
      <c r="B59" s="65"/>
      <c r="C59" s="242" t="s">
        <v>181</v>
      </c>
      <c r="D59" s="242"/>
      <c r="E59" s="242"/>
      <c r="F59" s="242"/>
      <c r="G59" s="242"/>
      <c r="H59" s="242"/>
      <c r="I59" s="242"/>
      <c r="J59" s="242"/>
      <c r="K59" s="242"/>
      <c r="L59" s="83"/>
      <c r="M59" s="65"/>
      <c r="N59" s="65"/>
      <c r="O59" s="65"/>
      <c r="P59" s="65"/>
      <c r="Q59" s="65"/>
      <c r="R59" s="65"/>
      <c r="S59" s="65"/>
    </row>
    <row r="60" spans="1:19" x14ac:dyDescent="0.25">
      <c r="A60" s="65"/>
      <c r="B60" s="65"/>
      <c r="C60" s="232" t="s">
        <v>117</v>
      </c>
      <c r="D60" s="232"/>
      <c r="E60" s="232"/>
      <c r="F60" s="232"/>
      <c r="G60" s="232"/>
      <c r="H60" s="232"/>
      <c r="I60" s="232"/>
      <c r="J60" s="232"/>
      <c r="K60" s="232"/>
      <c r="L60" s="84"/>
      <c r="M60" s="65"/>
      <c r="N60" s="65"/>
      <c r="O60" s="65"/>
      <c r="P60" s="65"/>
      <c r="Q60" s="65"/>
      <c r="R60" s="65"/>
      <c r="S60" s="65"/>
    </row>
  </sheetData>
  <mergeCells count="72">
    <mergeCell ref="C54:K54"/>
    <mergeCell ref="C58:K58"/>
    <mergeCell ref="C59:K59"/>
    <mergeCell ref="F52:G52"/>
    <mergeCell ref="F9:G9"/>
    <mergeCell ref="H11:I11"/>
    <mergeCell ref="D14:E14"/>
    <mergeCell ref="H14:I14"/>
    <mergeCell ref="D17:E17"/>
    <mergeCell ref="D32:E32"/>
    <mergeCell ref="F32:G32"/>
    <mergeCell ref="H32:I32"/>
    <mergeCell ref="D33:E33"/>
    <mergeCell ref="H29:I29"/>
    <mergeCell ref="D30:E30"/>
    <mergeCell ref="D19:E19"/>
    <mergeCell ref="C60:K60"/>
    <mergeCell ref="B1:B4"/>
    <mergeCell ref="D28:G28"/>
    <mergeCell ref="H28:K28"/>
    <mergeCell ref="D46:K46"/>
    <mergeCell ref="D36:K36"/>
    <mergeCell ref="D13:K13"/>
    <mergeCell ref="F29:G29"/>
    <mergeCell ref="D23:G23"/>
    <mergeCell ref="F40:G40"/>
    <mergeCell ref="H17:I17"/>
    <mergeCell ref="D16:E16"/>
    <mergeCell ref="H16:I16"/>
    <mergeCell ref="D18:E18"/>
    <mergeCell ref="H18:I18"/>
    <mergeCell ref="H31:I31"/>
    <mergeCell ref="C1:C4"/>
    <mergeCell ref="H3:I3"/>
    <mergeCell ref="J3:K3"/>
    <mergeCell ref="D2:G2"/>
    <mergeCell ref="H2:K2"/>
    <mergeCell ref="D1:K1"/>
    <mergeCell ref="D3:E3"/>
    <mergeCell ref="F3:G3"/>
    <mergeCell ref="D5:G5"/>
    <mergeCell ref="H5:K5"/>
    <mergeCell ref="D7:G7"/>
    <mergeCell ref="H7:K7"/>
    <mergeCell ref="D9:E9"/>
    <mergeCell ref="H9:I9"/>
    <mergeCell ref="D10:E10"/>
    <mergeCell ref="H10:I10"/>
    <mergeCell ref="D11:E11"/>
    <mergeCell ref="D31:E31"/>
    <mergeCell ref="D27:E27"/>
    <mergeCell ref="H27:I27"/>
    <mergeCell ref="H21:I21"/>
    <mergeCell ref="F12:G12"/>
    <mergeCell ref="H19:I19"/>
    <mergeCell ref="D20:G20"/>
    <mergeCell ref="H20:K20"/>
    <mergeCell ref="D21:G21"/>
    <mergeCell ref="J12:K12"/>
    <mergeCell ref="D50:K50"/>
    <mergeCell ref="D39:E39"/>
    <mergeCell ref="H39:I39"/>
    <mergeCell ref="D41:E41"/>
    <mergeCell ref="H41:I41"/>
    <mergeCell ref="D42:E42"/>
    <mergeCell ref="H42:I42"/>
    <mergeCell ref="H33:I33"/>
    <mergeCell ref="D38:E38"/>
    <mergeCell ref="J32:K32"/>
    <mergeCell ref="H38:I38"/>
    <mergeCell ref="F45:G45"/>
    <mergeCell ref="J45:K45"/>
  </mergeCells>
  <printOptions horizontalCentered="1"/>
  <pageMargins left="0.59055118110236227" right="0.59055118110236227" top="0.39370078740157483" bottom="0.11811023622047245" header="0.31496062992125984" footer="0.31496062992125984"/>
  <pageSetup paperSize="9" scale="62" orientation="landscape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E218-4534-4F46-B0F3-512D96AE8204}">
  <sheetPr>
    <pageSetUpPr fitToPage="1"/>
  </sheetPr>
  <dimension ref="A1:S44"/>
  <sheetViews>
    <sheetView tabSelected="1" topLeftCell="B10" zoomScaleNormal="100" workbookViewId="0">
      <selection activeCell="L42" sqref="L42"/>
    </sheetView>
  </sheetViews>
  <sheetFormatPr defaultRowHeight="15" x14ac:dyDescent="0.25"/>
  <cols>
    <col min="1" max="1" width="0" hidden="1" customWidth="1"/>
    <col min="3" max="3" width="24.7109375" customWidth="1"/>
    <col min="4" max="11" width="18.5703125" customWidth="1"/>
    <col min="12" max="12" width="8.85546875" customWidth="1"/>
    <col min="13" max="13" width="11.85546875" customWidth="1"/>
    <col min="15" max="15" width="10.140625" bestFit="1" customWidth="1"/>
  </cols>
  <sheetData>
    <row r="1" spans="1:19" ht="24" thickBot="1" x14ac:dyDescent="0.3">
      <c r="A1" s="85"/>
      <c r="B1" s="248" t="s">
        <v>45</v>
      </c>
      <c r="C1" s="251" t="s">
        <v>46</v>
      </c>
      <c r="D1" s="254" t="s">
        <v>154</v>
      </c>
      <c r="E1" s="255"/>
      <c r="F1" s="255"/>
      <c r="G1" s="255"/>
      <c r="H1" s="255"/>
      <c r="I1" s="255"/>
      <c r="J1" s="255"/>
      <c r="K1" s="256"/>
      <c r="L1" s="85"/>
      <c r="M1" s="85"/>
      <c r="N1" s="85"/>
      <c r="O1" s="85"/>
      <c r="P1" s="85"/>
      <c r="Q1" s="85"/>
      <c r="R1" s="85"/>
      <c r="S1" s="85"/>
    </row>
    <row r="2" spans="1:19" x14ac:dyDescent="0.25">
      <c r="A2" s="85"/>
      <c r="B2" s="249"/>
      <c r="C2" s="252"/>
      <c r="D2" s="257" t="s">
        <v>118</v>
      </c>
      <c r="E2" s="258"/>
      <c r="F2" s="258"/>
      <c r="G2" s="259"/>
      <c r="H2" s="257" t="s">
        <v>119</v>
      </c>
      <c r="I2" s="258"/>
      <c r="J2" s="258"/>
      <c r="K2" s="259"/>
      <c r="L2" s="85"/>
      <c r="M2" s="85"/>
      <c r="N2" s="85"/>
      <c r="O2" s="85"/>
      <c r="P2" s="85"/>
      <c r="Q2" s="85"/>
      <c r="R2" s="85"/>
      <c r="S2" s="85"/>
    </row>
    <row r="3" spans="1:19" x14ac:dyDescent="0.25">
      <c r="A3" s="85"/>
      <c r="B3" s="249"/>
      <c r="C3" s="252"/>
      <c r="D3" s="260" t="s">
        <v>141</v>
      </c>
      <c r="E3" s="261"/>
      <c r="F3" s="261" t="s">
        <v>142</v>
      </c>
      <c r="G3" s="262"/>
      <c r="H3" s="260" t="s">
        <v>141</v>
      </c>
      <c r="I3" s="261"/>
      <c r="J3" s="261" t="s">
        <v>142</v>
      </c>
      <c r="K3" s="262"/>
      <c r="L3" s="85"/>
      <c r="M3" s="85"/>
      <c r="N3" s="86"/>
      <c r="O3" s="85" t="s">
        <v>124</v>
      </c>
      <c r="P3" s="85" t="s">
        <v>125</v>
      </c>
      <c r="Q3" s="85"/>
      <c r="R3" s="85" t="s">
        <v>132</v>
      </c>
      <c r="S3" s="85"/>
    </row>
    <row r="4" spans="1:19" ht="15.75" thickBot="1" x14ac:dyDescent="0.3">
      <c r="A4" s="85"/>
      <c r="B4" s="250"/>
      <c r="C4" s="253"/>
      <c r="D4" s="87" t="s">
        <v>47</v>
      </c>
      <c r="E4" s="88" t="s">
        <v>122</v>
      </c>
      <c r="F4" s="88" t="s">
        <v>47</v>
      </c>
      <c r="G4" s="89" t="s">
        <v>122</v>
      </c>
      <c r="H4" s="87" t="s">
        <v>47</v>
      </c>
      <c r="I4" s="88" t="s">
        <v>122</v>
      </c>
      <c r="J4" s="88" t="s">
        <v>47</v>
      </c>
      <c r="K4" s="89" t="s">
        <v>122</v>
      </c>
      <c r="L4" s="85"/>
      <c r="M4" s="85" t="s">
        <v>156</v>
      </c>
      <c r="N4" s="86"/>
      <c r="O4" s="90">
        <v>43829</v>
      </c>
      <c r="P4" s="85"/>
      <c r="Q4" s="85"/>
      <c r="R4" s="85"/>
      <c r="S4" s="85"/>
    </row>
    <row r="5" spans="1:19" x14ac:dyDescent="0.25">
      <c r="A5" s="85">
        <v>1</v>
      </c>
      <c r="B5" s="91" t="s">
        <v>0</v>
      </c>
      <c r="C5" s="92" t="s">
        <v>145</v>
      </c>
      <c r="D5" s="265">
        <v>6300000</v>
      </c>
      <c r="E5" s="266"/>
      <c r="F5" s="266"/>
      <c r="G5" s="267"/>
      <c r="H5" s="201">
        <v>1300000</v>
      </c>
      <c r="I5" s="219"/>
      <c r="J5" s="219"/>
      <c r="K5" s="208"/>
      <c r="L5" s="179"/>
      <c r="M5" s="70" t="s">
        <v>173</v>
      </c>
      <c r="N5" s="86"/>
      <c r="O5" s="85"/>
      <c r="P5" s="85"/>
      <c r="Q5" s="85"/>
      <c r="R5" s="85" t="s">
        <v>135</v>
      </c>
      <c r="S5" s="85"/>
    </row>
    <row r="6" spans="1:19" x14ac:dyDescent="0.25">
      <c r="A6" s="85">
        <v>1</v>
      </c>
      <c r="B6" s="93" t="s">
        <v>1</v>
      </c>
      <c r="C6" s="94" t="s">
        <v>49</v>
      </c>
      <c r="D6" s="265" t="s">
        <v>134</v>
      </c>
      <c r="E6" s="268"/>
      <c r="F6" s="269" t="s">
        <v>42</v>
      </c>
      <c r="G6" s="270"/>
      <c r="H6" s="265" t="s">
        <v>134</v>
      </c>
      <c r="I6" s="268"/>
      <c r="J6" s="95">
        <v>120067655.54000001</v>
      </c>
      <c r="K6" s="96"/>
      <c r="L6" s="85"/>
      <c r="M6" s="70">
        <v>43637</v>
      </c>
      <c r="N6" s="86"/>
      <c r="O6" s="85"/>
      <c r="P6" s="85"/>
      <c r="Q6" s="85"/>
      <c r="R6" s="85" t="s">
        <v>135</v>
      </c>
      <c r="S6" s="85"/>
    </row>
    <row r="7" spans="1:19" x14ac:dyDescent="0.25">
      <c r="A7" s="85">
        <v>2</v>
      </c>
      <c r="B7" s="97" t="s">
        <v>2</v>
      </c>
      <c r="C7" s="98" t="s">
        <v>50</v>
      </c>
      <c r="D7" s="263" t="s">
        <v>134</v>
      </c>
      <c r="E7" s="264"/>
      <c r="F7" s="99">
        <v>5112919</v>
      </c>
      <c r="G7" s="100"/>
      <c r="H7" s="263" t="s">
        <v>134</v>
      </c>
      <c r="I7" s="264"/>
      <c r="J7" s="99">
        <v>1022584</v>
      </c>
      <c r="K7" s="100"/>
      <c r="L7" s="85"/>
      <c r="M7" s="70">
        <v>43364</v>
      </c>
      <c r="N7" s="101" t="s">
        <v>86</v>
      </c>
      <c r="O7" s="102">
        <v>1.9558</v>
      </c>
      <c r="P7" s="85"/>
      <c r="Q7" s="85"/>
      <c r="R7" s="85" t="s">
        <v>135</v>
      </c>
      <c r="S7" s="85"/>
    </row>
    <row r="8" spans="1:19" x14ac:dyDescent="0.25">
      <c r="A8" s="85">
        <v>2</v>
      </c>
      <c r="B8" s="97" t="s">
        <v>44</v>
      </c>
      <c r="C8" s="98" t="s">
        <v>52</v>
      </c>
      <c r="D8" s="263" t="s">
        <v>134</v>
      </c>
      <c r="E8" s="264"/>
      <c r="F8" s="99">
        <v>36350000</v>
      </c>
      <c r="G8" s="100"/>
      <c r="H8" s="263" t="s">
        <v>134</v>
      </c>
      <c r="I8" s="264"/>
      <c r="J8" s="99">
        <v>1220000</v>
      </c>
      <c r="K8" s="100"/>
      <c r="L8" s="85"/>
      <c r="M8" s="70">
        <v>43412</v>
      </c>
      <c r="N8" s="86"/>
      <c r="O8" s="85"/>
      <c r="P8" s="85"/>
      <c r="Q8" s="85"/>
      <c r="R8" s="85" t="s">
        <v>135</v>
      </c>
      <c r="S8" s="85"/>
    </row>
    <row r="9" spans="1:19" x14ac:dyDescent="0.25">
      <c r="A9" s="85">
        <v>1</v>
      </c>
      <c r="B9" s="93" t="s">
        <v>3</v>
      </c>
      <c r="C9" s="94" t="s">
        <v>53</v>
      </c>
      <c r="D9" s="24">
        <f>E9/O9</f>
        <v>1386138.6138613862</v>
      </c>
      <c r="E9" s="25">
        <v>35000000</v>
      </c>
      <c r="F9" s="21"/>
      <c r="G9" s="26"/>
      <c r="H9" s="24"/>
      <c r="I9" s="27"/>
      <c r="J9" s="21">
        <f>K9/O9</f>
        <v>1386138.6138613862</v>
      </c>
      <c r="K9" s="28">
        <v>35000000</v>
      </c>
      <c r="L9" s="183"/>
      <c r="M9" s="70">
        <v>43097</v>
      </c>
      <c r="N9" s="71" t="s">
        <v>91</v>
      </c>
      <c r="O9" s="67">
        <v>25.25</v>
      </c>
      <c r="P9" s="85"/>
      <c r="Q9" s="85"/>
      <c r="R9" s="85" t="s">
        <v>133</v>
      </c>
      <c r="S9" s="85"/>
    </row>
    <row r="10" spans="1:19" x14ac:dyDescent="0.25">
      <c r="A10" s="85">
        <v>2</v>
      </c>
      <c r="B10" s="97" t="s">
        <v>4</v>
      </c>
      <c r="C10" s="98" t="s">
        <v>54</v>
      </c>
      <c r="D10" s="263" t="s">
        <v>134</v>
      </c>
      <c r="E10" s="264"/>
      <c r="F10" s="99">
        <v>7500000</v>
      </c>
      <c r="G10" s="107"/>
      <c r="H10" s="263" t="s">
        <v>134</v>
      </c>
      <c r="I10" s="264"/>
      <c r="J10" s="99">
        <v>1220000</v>
      </c>
      <c r="K10" s="108"/>
      <c r="L10" s="85"/>
      <c r="M10" s="70">
        <v>43048</v>
      </c>
      <c r="N10" s="86"/>
      <c r="O10" s="85"/>
      <c r="P10" s="85" t="s">
        <v>83</v>
      </c>
      <c r="Q10" s="85"/>
      <c r="R10" s="85" t="s">
        <v>135</v>
      </c>
      <c r="S10" s="85"/>
    </row>
    <row r="11" spans="1:19" x14ac:dyDescent="0.25">
      <c r="A11" s="85">
        <v>1</v>
      </c>
      <c r="B11" s="93" t="s">
        <v>5</v>
      </c>
      <c r="C11" s="94" t="s">
        <v>55</v>
      </c>
      <c r="D11" s="201" t="s">
        <v>134</v>
      </c>
      <c r="E11" s="202"/>
      <c r="F11" s="21">
        <f>G11/O11</f>
        <v>16860924.139223058</v>
      </c>
      <c r="G11" s="31">
        <v>126000000</v>
      </c>
      <c r="H11" s="201" t="s">
        <v>134</v>
      </c>
      <c r="I11" s="202"/>
      <c r="J11" s="21">
        <f>K11/O11</f>
        <v>3345421.4561950513</v>
      </c>
      <c r="K11" s="31">
        <v>25000000</v>
      </c>
      <c r="L11" s="185"/>
      <c r="M11" s="70">
        <v>43053</v>
      </c>
      <c r="N11" s="71" t="s">
        <v>98</v>
      </c>
      <c r="O11" s="67">
        <v>7.4729000000000001</v>
      </c>
      <c r="P11" s="85"/>
      <c r="Q11" s="85"/>
      <c r="R11" s="85" t="s">
        <v>133</v>
      </c>
      <c r="S11" s="85"/>
    </row>
    <row r="12" spans="1:19" x14ac:dyDescent="0.25">
      <c r="A12" s="85">
        <v>2</v>
      </c>
      <c r="B12" s="97" t="s">
        <v>6</v>
      </c>
      <c r="C12" s="98" t="s">
        <v>56</v>
      </c>
      <c r="D12" s="263" t="s">
        <v>134</v>
      </c>
      <c r="E12" s="264"/>
      <c r="F12" s="99">
        <v>70000000</v>
      </c>
      <c r="G12" s="100"/>
      <c r="H12" s="263" t="s">
        <v>134</v>
      </c>
      <c r="I12" s="264"/>
      <c r="J12" s="99">
        <v>15000000</v>
      </c>
      <c r="K12" s="100"/>
      <c r="L12" s="85"/>
      <c r="M12" s="70">
        <v>43367</v>
      </c>
      <c r="N12" s="86"/>
      <c r="O12" s="85"/>
      <c r="P12" s="85"/>
      <c r="Q12" s="85"/>
      <c r="R12" s="85" t="s">
        <v>135</v>
      </c>
      <c r="S12" s="85"/>
    </row>
    <row r="13" spans="1:19" x14ac:dyDescent="0.25">
      <c r="A13" s="85">
        <v>1</v>
      </c>
      <c r="B13" s="93" t="s">
        <v>7</v>
      </c>
      <c r="C13" s="94" t="s">
        <v>57</v>
      </c>
      <c r="D13" s="265" t="s">
        <v>134</v>
      </c>
      <c r="E13" s="268"/>
      <c r="F13" s="104">
        <v>5600000</v>
      </c>
      <c r="G13" s="96"/>
      <c r="H13" s="265" t="s">
        <v>134</v>
      </c>
      <c r="I13" s="268"/>
      <c r="J13" s="104">
        <v>1200000</v>
      </c>
      <c r="K13" s="96"/>
      <c r="L13" s="85"/>
      <c r="M13" s="70">
        <v>43364</v>
      </c>
      <c r="N13" s="86"/>
      <c r="O13" s="85"/>
      <c r="P13" s="85"/>
      <c r="Q13" s="85"/>
      <c r="R13" s="85" t="s">
        <v>135</v>
      </c>
      <c r="S13" s="85"/>
    </row>
    <row r="14" spans="1:19" x14ac:dyDescent="0.25">
      <c r="A14" s="85">
        <v>2</v>
      </c>
      <c r="B14" s="97" t="s">
        <v>8</v>
      </c>
      <c r="C14" s="98" t="s">
        <v>58</v>
      </c>
      <c r="D14" s="274" t="s">
        <v>42</v>
      </c>
      <c r="E14" s="275"/>
      <c r="F14" s="275"/>
      <c r="G14" s="276"/>
      <c r="H14" s="263">
        <v>1220000</v>
      </c>
      <c r="I14" s="277"/>
      <c r="J14" s="277"/>
      <c r="K14" s="278"/>
      <c r="L14" s="85"/>
      <c r="M14" s="70">
        <v>43048</v>
      </c>
      <c r="N14" s="86"/>
      <c r="O14" s="85"/>
      <c r="P14" s="85"/>
      <c r="Q14" s="85"/>
      <c r="R14" s="85" t="s">
        <v>135</v>
      </c>
      <c r="S14" s="109" t="s">
        <v>138</v>
      </c>
    </row>
    <row r="15" spans="1:19" x14ac:dyDescent="0.25">
      <c r="A15" s="85">
        <v>1</v>
      </c>
      <c r="B15" s="93" t="s">
        <v>9</v>
      </c>
      <c r="C15" s="94" t="s">
        <v>148</v>
      </c>
      <c r="D15" s="271" t="s">
        <v>42</v>
      </c>
      <c r="E15" s="272"/>
      <c r="F15" s="272"/>
      <c r="G15" s="273"/>
      <c r="H15" s="265" t="s">
        <v>134</v>
      </c>
      <c r="I15" s="268"/>
      <c r="J15" s="104">
        <v>5000000</v>
      </c>
      <c r="K15" s="96"/>
      <c r="L15" s="85"/>
      <c r="M15" s="70">
        <f>M14</f>
        <v>43048</v>
      </c>
      <c r="N15" s="86"/>
      <c r="O15" s="85"/>
      <c r="P15" s="85"/>
      <c r="Q15" s="85"/>
      <c r="R15" s="85" t="s">
        <v>135</v>
      </c>
      <c r="S15" s="85"/>
    </row>
    <row r="16" spans="1:19" x14ac:dyDescent="0.25">
      <c r="A16" s="85">
        <v>2</v>
      </c>
      <c r="B16" s="97" t="s">
        <v>80</v>
      </c>
      <c r="C16" s="98" t="s">
        <v>149</v>
      </c>
      <c r="D16" s="110"/>
      <c r="E16" s="111"/>
      <c r="F16" s="99">
        <v>6070000</v>
      </c>
      <c r="G16" s="100"/>
      <c r="H16" s="110"/>
      <c r="I16" s="112"/>
      <c r="J16" s="99">
        <v>1220000</v>
      </c>
      <c r="K16" s="100"/>
      <c r="L16" s="85"/>
      <c r="M16" s="70">
        <f>M7</f>
        <v>43364</v>
      </c>
      <c r="N16" s="113" t="s">
        <v>90</v>
      </c>
      <c r="O16" s="102"/>
      <c r="P16" s="85"/>
      <c r="Q16" s="85"/>
      <c r="R16" s="85" t="s">
        <v>135</v>
      </c>
      <c r="S16" s="85"/>
    </row>
    <row r="17" spans="1:19" x14ac:dyDescent="0.25">
      <c r="A17" s="85">
        <v>1</v>
      </c>
      <c r="B17" s="93" t="s">
        <v>10</v>
      </c>
      <c r="C17" s="94" t="s">
        <v>59</v>
      </c>
      <c r="D17" s="271" t="s">
        <v>42</v>
      </c>
      <c r="E17" s="272"/>
      <c r="F17" s="272"/>
      <c r="G17" s="273"/>
      <c r="H17" s="103"/>
      <c r="I17" s="106"/>
      <c r="J17" s="21">
        <f>K17/O17</f>
        <v>1425465.949182139</v>
      </c>
      <c r="K17" s="33">
        <v>1200000</v>
      </c>
      <c r="L17" s="186"/>
      <c r="M17" s="70">
        <v>43367</v>
      </c>
      <c r="N17" s="71" t="s">
        <v>92</v>
      </c>
      <c r="O17" s="67">
        <v>0.84182999999999997</v>
      </c>
      <c r="P17" s="85"/>
      <c r="Q17" s="85"/>
      <c r="R17" s="85" t="s">
        <v>133</v>
      </c>
      <c r="S17" s="114"/>
    </row>
    <row r="18" spans="1:19" x14ac:dyDescent="0.25">
      <c r="A18" s="85">
        <v>2</v>
      </c>
      <c r="B18" s="97" t="s">
        <v>11</v>
      </c>
      <c r="C18" s="98" t="s">
        <v>60</v>
      </c>
      <c r="D18" s="110">
        <v>1220000</v>
      </c>
      <c r="E18" s="111"/>
      <c r="F18" s="99"/>
      <c r="G18" s="107"/>
      <c r="H18" s="110"/>
      <c r="I18" s="115"/>
      <c r="J18" s="99">
        <v>1220000</v>
      </c>
      <c r="K18" s="100"/>
      <c r="L18" s="85"/>
      <c r="M18" s="90">
        <v>43097</v>
      </c>
      <c r="N18" s="86"/>
      <c r="O18" s="85"/>
      <c r="P18" s="85"/>
      <c r="Q18" s="85"/>
      <c r="R18" s="85" t="s">
        <v>135</v>
      </c>
      <c r="S18" s="114"/>
    </row>
    <row r="19" spans="1:19" x14ac:dyDescent="0.25">
      <c r="A19" s="85">
        <v>1</v>
      </c>
      <c r="B19" s="93" t="s">
        <v>12</v>
      </c>
      <c r="C19" s="94" t="s">
        <v>61</v>
      </c>
      <c r="D19" s="116"/>
      <c r="E19" s="117"/>
      <c r="F19" s="21">
        <v>6070000</v>
      </c>
      <c r="G19" s="36"/>
      <c r="H19" s="24"/>
      <c r="I19" s="27"/>
      <c r="J19" s="21">
        <v>1220000</v>
      </c>
      <c r="K19" s="36"/>
      <c r="L19" s="187"/>
      <c r="M19" s="70" t="s">
        <v>175</v>
      </c>
      <c r="N19" s="71" t="s">
        <v>93</v>
      </c>
      <c r="O19" s="72"/>
      <c r="P19" s="85"/>
      <c r="Q19" s="86"/>
      <c r="R19" s="85" t="s">
        <v>133</v>
      </c>
      <c r="S19" s="114"/>
    </row>
    <row r="20" spans="1:19" x14ac:dyDescent="0.25">
      <c r="A20" s="85">
        <v>2</v>
      </c>
      <c r="B20" s="97" t="s">
        <v>32</v>
      </c>
      <c r="C20" s="98" t="s">
        <v>62</v>
      </c>
      <c r="D20" s="23"/>
      <c r="E20" s="23"/>
      <c r="F20" s="10">
        <f>G20/O20</f>
        <v>6280182.2017387096</v>
      </c>
      <c r="G20" s="37">
        <v>46739000</v>
      </c>
      <c r="H20" s="8"/>
      <c r="I20" s="34"/>
      <c r="J20" s="10">
        <f>K20/O20</f>
        <v>1262244.1987020141</v>
      </c>
      <c r="K20" s="37">
        <v>9394000</v>
      </c>
      <c r="L20" s="188"/>
      <c r="M20" s="70">
        <v>43560</v>
      </c>
      <c r="N20" s="71" t="s">
        <v>94</v>
      </c>
      <c r="O20" s="67">
        <v>7.4423000000000004</v>
      </c>
      <c r="P20" s="85"/>
      <c r="Q20" s="85"/>
      <c r="R20" s="85" t="s">
        <v>133</v>
      </c>
      <c r="S20" s="114"/>
    </row>
    <row r="21" spans="1:19" x14ac:dyDescent="0.25">
      <c r="A21" s="85">
        <v>1</v>
      </c>
      <c r="B21" s="93" t="s">
        <v>13</v>
      </c>
      <c r="C21" s="94" t="s">
        <v>95</v>
      </c>
      <c r="D21" s="265" t="s">
        <v>134</v>
      </c>
      <c r="E21" s="268"/>
      <c r="F21" s="21">
        <v>6070000</v>
      </c>
      <c r="G21" s="26"/>
      <c r="H21" s="201" t="s">
        <v>134</v>
      </c>
      <c r="I21" s="202"/>
      <c r="J21" s="21">
        <v>1120000</v>
      </c>
      <c r="K21" s="96"/>
      <c r="L21" s="85"/>
      <c r="M21" s="70">
        <v>43365</v>
      </c>
      <c r="N21" s="86"/>
      <c r="O21" s="85"/>
      <c r="P21" s="85"/>
      <c r="Q21" s="85"/>
      <c r="R21" s="85" t="s">
        <v>135</v>
      </c>
      <c r="S21" s="114"/>
    </row>
    <row r="22" spans="1:19" x14ac:dyDescent="0.25">
      <c r="A22" s="85">
        <v>2</v>
      </c>
      <c r="B22" s="97" t="s">
        <v>14</v>
      </c>
      <c r="C22" s="98" t="s">
        <v>64</v>
      </c>
      <c r="D22" s="274" t="s">
        <v>42</v>
      </c>
      <c r="E22" s="280"/>
      <c r="F22" s="118"/>
      <c r="G22" s="107"/>
      <c r="H22" s="110"/>
      <c r="I22" s="115"/>
      <c r="J22" s="10">
        <v>1220000</v>
      </c>
      <c r="K22" s="100"/>
      <c r="L22" s="85"/>
      <c r="M22" s="70">
        <v>43047</v>
      </c>
      <c r="N22" s="86"/>
      <c r="O22" s="85"/>
      <c r="P22" s="85"/>
      <c r="Q22" s="85"/>
      <c r="R22" s="85" t="s">
        <v>135</v>
      </c>
      <c r="S22" s="114"/>
    </row>
    <row r="23" spans="1:19" x14ac:dyDescent="0.25">
      <c r="A23" s="85">
        <v>1</v>
      </c>
      <c r="B23" s="93" t="s">
        <v>15</v>
      </c>
      <c r="C23" s="94" t="s">
        <v>65</v>
      </c>
      <c r="D23" s="201" t="s">
        <v>134</v>
      </c>
      <c r="E23" s="202"/>
      <c r="F23" s="21">
        <f>G23/O23</f>
        <v>25702722.590139806</v>
      </c>
      <c r="G23" s="41">
        <v>3493000000</v>
      </c>
      <c r="H23" s="201" t="s">
        <v>134</v>
      </c>
      <c r="I23" s="202"/>
      <c r="J23" s="21">
        <f>K23/O23</f>
        <v>3245033.1125827814</v>
      </c>
      <c r="K23" s="41">
        <v>441000000</v>
      </c>
      <c r="L23" s="190"/>
      <c r="M23" s="70">
        <v>43187</v>
      </c>
      <c r="N23" s="71" t="s">
        <v>99</v>
      </c>
      <c r="O23" s="67">
        <v>135.9</v>
      </c>
      <c r="P23" s="90"/>
      <c r="Q23" s="85"/>
      <c r="R23" s="85" t="s">
        <v>133</v>
      </c>
      <c r="S23" s="114"/>
    </row>
    <row r="24" spans="1:19" x14ac:dyDescent="0.25">
      <c r="A24" s="85">
        <v>2</v>
      </c>
      <c r="B24" s="97" t="s">
        <v>16</v>
      </c>
      <c r="C24" s="98" t="s">
        <v>66</v>
      </c>
      <c r="D24" s="263" t="s">
        <v>134</v>
      </c>
      <c r="E24" s="264"/>
      <c r="F24" s="279" t="s">
        <v>42</v>
      </c>
      <c r="G24" s="276"/>
      <c r="H24" s="263" t="s">
        <v>134</v>
      </c>
      <c r="I24" s="264"/>
      <c r="J24" s="279" t="s">
        <v>42</v>
      </c>
      <c r="K24" s="276"/>
      <c r="L24" s="85"/>
      <c r="M24" s="70">
        <v>43364</v>
      </c>
      <c r="N24" s="86"/>
      <c r="O24" s="85"/>
      <c r="P24" s="85"/>
      <c r="Q24" s="85"/>
      <c r="R24" s="85" t="s">
        <v>135</v>
      </c>
      <c r="S24" s="114"/>
    </row>
    <row r="25" spans="1:19" x14ac:dyDescent="0.25">
      <c r="A25" s="85">
        <v>1</v>
      </c>
      <c r="B25" s="93" t="s">
        <v>17</v>
      </c>
      <c r="C25" s="94" t="s">
        <v>67</v>
      </c>
      <c r="D25" s="265" t="s">
        <v>134</v>
      </c>
      <c r="E25" s="268"/>
      <c r="F25" s="21">
        <v>5210000</v>
      </c>
      <c r="G25" s="19"/>
      <c r="H25" s="201" t="s">
        <v>134</v>
      </c>
      <c r="I25" s="202"/>
      <c r="J25" s="21">
        <v>1050000</v>
      </c>
      <c r="K25" s="19"/>
      <c r="L25" s="85"/>
      <c r="M25" s="70">
        <v>43048</v>
      </c>
      <c r="N25" s="86"/>
      <c r="O25" s="85"/>
      <c r="P25" s="85"/>
      <c r="Q25" s="85"/>
      <c r="R25" s="85" t="s">
        <v>135</v>
      </c>
      <c r="S25" s="114"/>
    </row>
    <row r="26" spans="1:19" x14ac:dyDescent="0.25">
      <c r="A26" s="85">
        <v>2</v>
      </c>
      <c r="B26" s="97" t="s">
        <v>18</v>
      </c>
      <c r="C26" s="98" t="s">
        <v>68</v>
      </c>
      <c r="D26" s="110"/>
      <c r="E26" s="111"/>
      <c r="F26" s="10">
        <v>5210000</v>
      </c>
      <c r="G26" s="20"/>
      <c r="H26" s="8"/>
      <c r="I26" s="34"/>
      <c r="J26" s="10">
        <v>1050000</v>
      </c>
      <c r="K26" s="100"/>
      <c r="L26" s="85"/>
      <c r="M26" s="70">
        <f>M24</f>
        <v>43364</v>
      </c>
      <c r="N26" s="86"/>
      <c r="O26" s="85"/>
      <c r="P26" s="85"/>
      <c r="Q26" s="85"/>
      <c r="R26" s="85" t="s">
        <v>135</v>
      </c>
      <c r="S26" s="114"/>
    </row>
    <row r="27" spans="1:19" x14ac:dyDescent="0.25">
      <c r="A27" s="85">
        <v>1</v>
      </c>
      <c r="B27" s="93" t="s">
        <v>19</v>
      </c>
      <c r="C27" s="94" t="s">
        <v>69</v>
      </c>
      <c r="D27" s="103"/>
      <c r="E27" s="117"/>
      <c r="F27" s="104">
        <v>5000000</v>
      </c>
      <c r="G27" s="96"/>
      <c r="H27" s="103"/>
      <c r="I27" s="106"/>
      <c r="J27" s="104">
        <v>1000000</v>
      </c>
      <c r="K27" s="96"/>
      <c r="L27" s="85"/>
      <c r="M27" s="90">
        <f>M26</f>
        <v>43364</v>
      </c>
      <c r="N27" s="86"/>
      <c r="O27" s="85"/>
      <c r="P27" s="85"/>
      <c r="Q27" s="85"/>
      <c r="R27" s="85" t="s">
        <v>135</v>
      </c>
      <c r="S27" s="114"/>
    </row>
    <row r="28" spans="1:19" x14ac:dyDescent="0.25">
      <c r="A28" s="85">
        <v>2</v>
      </c>
      <c r="B28" s="97" t="s">
        <v>20</v>
      </c>
      <c r="C28" s="98" t="s">
        <v>72</v>
      </c>
      <c r="D28" s="110"/>
      <c r="E28" s="111"/>
      <c r="F28" s="284" t="s">
        <v>42</v>
      </c>
      <c r="G28" s="278"/>
      <c r="H28" s="110"/>
      <c r="I28" s="115"/>
      <c r="J28" s="99">
        <v>1235000</v>
      </c>
      <c r="K28" s="100"/>
      <c r="L28" s="85"/>
      <c r="M28" s="70">
        <v>43462</v>
      </c>
      <c r="N28" s="113" t="s">
        <v>103</v>
      </c>
      <c r="O28" s="102"/>
      <c r="P28" s="85"/>
      <c r="Q28" s="85"/>
      <c r="R28" s="85" t="s">
        <v>135</v>
      </c>
      <c r="S28" s="114"/>
    </row>
    <row r="29" spans="1:19" x14ac:dyDescent="0.25">
      <c r="A29" s="85">
        <v>1</v>
      </c>
      <c r="B29" s="93" t="s">
        <v>21</v>
      </c>
      <c r="C29" s="94" t="s">
        <v>152</v>
      </c>
      <c r="D29" s="265" t="s">
        <v>134</v>
      </c>
      <c r="E29" s="268"/>
      <c r="F29" s="104">
        <v>6070000</v>
      </c>
      <c r="G29" s="105"/>
      <c r="H29" s="265" t="s">
        <v>134</v>
      </c>
      <c r="I29" s="268"/>
      <c r="J29" s="104">
        <v>1220000</v>
      </c>
      <c r="K29" s="96"/>
      <c r="L29" s="85"/>
      <c r="M29" s="70">
        <v>43377</v>
      </c>
      <c r="N29" s="86"/>
      <c r="O29" s="85"/>
      <c r="P29" s="85"/>
      <c r="Q29" s="85"/>
      <c r="R29" s="85" t="s">
        <v>135</v>
      </c>
      <c r="S29" s="114"/>
    </row>
    <row r="30" spans="1:19" x14ac:dyDescent="0.25">
      <c r="A30" s="85">
        <v>2</v>
      </c>
      <c r="B30" s="97" t="s">
        <v>22</v>
      </c>
      <c r="C30" s="98" t="s">
        <v>153</v>
      </c>
      <c r="D30" s="285" t="s">
        <v>134</v>
      </c>
      <c r="E30" s="286"/>
      <c r="F30" s="119">
        <v>6070000</v>
      </c>
      <c r="G30" s="120"/>
      <c r="H30" s="285" t="s">
        <v>134</v>
      </c>
      <c r="I30" s="286"/>
      <c r="J30" s="119">
        <v>1220000</v>
      </c>
      <c r="K30" s="121"/>
      <c r="L30" s="85"/>
      <c r="M30" s="70">
        <v>43388</v>
      </c>
      <c r="N30" s="86"/>
      <c r="O30" s="85"/>
      <c r="P30" s="85"/>
      <c r="Q30" s="85"/>
      <c r="R30" s="85" t="s">
        <v>135</v>
      </c>
      <c r="S30" s="114"/>
    </row>
    <row r="31" spans="1:19" x14ac:dyDescent="0.25">
      <c r="A31" s="85">
        <v>1</v>
      </c>
      <c r="B31" s="93" t="s">
        <v>23</v>
      </c>
      <c r="C31" s="94" t="s">
        <v>73</v>
      </c>
      <c r="D31" s="103"/>
      <c r="E31" s="117"/>
      <c r="F31" s="10">
        <v>5210000</v>
      </c>
      <c r="G31" s="20"/>
      <c r="H31" s="8"/>
      <c r="I31" s="34"/>
      <c r="J31" s="10">
        <v>1050000</v>
      </c>
      <c r="K31" s="96"/>
      <c r="L31" s="85"/>
      <c r="M31" s="70">
        <f>M18</f>
        <v>43097</v>
      </c>
      <c r="N31" s="113" t="s">
        <v>104</v>
      </c>
      <c r="O31" s="102"/>
      <c r="P31" s="85"/>
      <c r="Q31" s="85"/>
      <c r="R31" s="85" t="s">
        <v>135</v>
      </c>
      <c r="S31" s="114"/>
    </row>
    <row r="32" spans="1:19" x14ac:dyDescent="0.25">
      <c r="A32" s="85">
        <v>2</v>
      </c>
      <c r="B32" s="97" t="s">
        <v>24</v>
      </c>
      <c r="C32" s="98" t="s">
        <v>74</v>
      </c>
      <c r="D32" s="110"/>
      <c r="E32" s="111"/>
      <c r="F32" s="119">
        <v>6070000</v>
      </c>
      <c r="G32" s="100"/>
      <c r="H32" s="110"/>
      <c r="I32" s="115"/>
      <c r="J32" s="119">
        <v>1220000</v>
      </c>
      <c r="K32" s="100"/>
      <c r="L32" s="85"/>
      <c r="M32" s="70">
        <v>43188</v>
      </c>
      <c r="N32" s="113" t="s">
        <v>105</v>
      </c>
      <c r="O32" s="102"/>
      <c r="P32" s="85"/>
      <c r="Q32" s="85"/>
      <c r="R32" s="85" t="s">
        <v>135</v>
      </c>
      <c r="S32" s="114"/>
    </row>
    <row r="33" spans="1:19" x14ac:dyDescent="0.25">
      <c r="A33" s="85">
        <v>2</v>
      </c>
      <c r="B33" s="97" t="s">
        <v>25</v>
      </c>
      <c r="C33" s="98" t="s">
        <v>75</v>
      </c>
      <c r="D33" s="203" t="s">
        <v>180</v>
      </c>
      <c r="E33" s="215"/>
      <c r="F33" s="215"/>
      <c r="G33" s="215"/>
      <c r="H33" s="215"/>
      <c r="I33" s="215"/>
      <c r="J33" s="215"/>
      <c r="K33" s="214"/>
      <c r="L33" s="179"/>
      <c r="M33" s="70">
        <v>43047</v>
      </c>
      <c r="N33" s="71" t="s">
        <v>107</v>
      </c>
      <c r="O33" s="69">
        <v>10.639799999999999</v>
      </c>
      <c r="P33" s="67"/>
      <c r="Q33" s="67">
        <f>300000000/O33</f>
        <v>28196018.722156435</v>
      </c>
      <c r="R33" s="85" t="s">
        <v>133</v>
      </c>
      <c r="S33" s="85"/>
    </row>
    <row r="34" spans="1:19" x14ac:dyDescent="0.25">
      <c r="A34" s="85">
        <v>1</v>
      </c>
      <c r="B34" s="93" t="s">
        <v>26</v>
      </c>
      <c r="C34" s="94" t="s">
        <v>76</v>
      </c>
      <c r="D34" s="103"/>
      <c r="E34" s="117"/>
      <c r="F34" s="21">
        <v>5240000</v>
      </c>
      <c r="G34" s="26"/>
      <c r="H34" s="24"/>
      <c r="I34" s="27"/>
      <c r="J34" s="21">
        <v>1050000</v>
      </c>
      <c r="K34" s="96"/>
      <c r="L34" s="85"/>
      <c r="M34" s="70">
        <v>43377</v>
      </c>
      <c r="N34" s="86"/>
      <c r="O34" s="85"/>
      <c r="P34" s="85"/>
      <c r="Q34" s="85"/>
      <c r="R34" s="85" t="s">
        <v>135</v>
      </c>
      <c r="S34" s="85"/>
    </row>
    <row r="35" spans="1:19" ht="15.75" thickBot="1" x14ac:dyDescent="0.3">
      <c r="A35" s="85">
        <v>2</v>
      </c>
      <c r="B35" s="122" t="s">
        <v>27</v>
      </c>
      <c r="C35" s="123" t="s">
        <v>163</v>
      </c>
      <c r="D35" s="124"/>
      <c r="E35" s="125"/>
      <c r="F35" s="126">
        <v>5240000</v>
      </c>
      <c r="G35" s="127"/>
      <c r="H35" s="124"/>
      <c r="I35" s="128"/>
      <c r="J35" s="126">
        <v>1050000</v>
      </c>
      <c r="K35" s="127"/>
      <c r="L35" s="85"/>
      <c r="M35" s="90">
        <f>M34</f>
        <v>43377</v>
      </c>
      <c r="N35" s="86"/>
      <c r="O35" s="85"/>
      <c r="P35" s="85"/>
      <c r="Q35" s="85"/>
      <c r="R35" s="85" t="s">
        <v>135</v>
      </c>
      <c r="S35" s="85"/>
    </row>
    <row r="36" spans="1:19" x14ac:dyDescent="0.25">
      <c r="A36" s="129"/>
      <c r="B36" s="130"/>
      <c r="C36" s="131"/>
      <c r="D36" s="132"/>
      <c r="E36" s="133"/>
      <c r="F36" s="133"/>
      <c r="G36" s="134"/>
      <c r="H36" s="132"/>
      <c r="I36" s="133"/>
      <c r="J36" s="132"/>
      <c r="K36" s="133"/>
      <c r="L36" s="135"/>
      <c r="M36" s="135"/>
      <c r="N36" s="135"/>
      <c r="O36" s="135"/>
      <c r="P36" s="135"/>
      <c r="Q36" s="135"/>
      <c r="R36" s="135"/>
      <c r="S36" s="135"/>
    </row>
    <row r="37" spans="1:19" x14ac:dyDescent="0.25">
      <c r="A37" s="129"/>
      <c r="B37" s="136" t="s">
        <v>115</v>
      </c>
      <c r="C37" s="283" t="s">
        <v>116</v>
      </c>
      <c r="D37" s="283"/>
      <c r="E37" s="283"/>
      <c r="F37" s="283"/>
      <c r="G37" s="283"/>
      <c r="H37" s="283"/>
      <c r="I37" s="283"/>
      <c r="J37" s="283"/>
      <c r="K37" s="283"/>
      <c r="L37" s="135"/>
      <c r="M37" s="135"/>
      <c r="N37" s="135"/>
      <c r="O37" s="135"/>
      <c r="P37" s="135"/>
      <c r="Q37" s="135"/>
      <c r="R37" s="135"/>
      <c r="S37" s="135"/>
    </row>
    <row r="38" spans="1:19" x14ac:dyDescent="0.25">
      <c r="A38" s="129"/>
      <c r="B38" s="136" t="s">
        <v>139</v>
      </c>
      <c r="C38" s="137" t="s">
        <v>140</v>
      </c>
      <c r="D38" s="137"/>
      <c r="E38" s="137"/>
      <c r="F38" s="137"/>
      <c r="G38" s="137"/>
      <c r="H38" s="137"/>
      <c r="I38" s="137"/>
      <c r="J38" s="137"/>
      <c r="K38" s="137"/>
      <c r="L38" s="135"/>
      <c r="M38" s="135"/>
      <c r="N38" s="135"/>
      <c r="O38" s="135"/>
      <c r="P38" s="135"/>
      <c r="Q38" s="135"/>
      <c r="R38" s="135"/>
      <c r="S38" s="135"/>
    </row>
    <row r="39" spans="1:19" x14ac:dyDescent="0.25">
      <c r="A39" s="129"/>
      <c r="B39" s="136"/>
      <c r="C39" s="137" t="s">
        <v>137</v>
      </c>
      <c r="D39" s="137"/>
      <c r="E39" s="137"/>
      <c r="F39" s="137"/>
      <c r="G39" s="137"/>
      <c r="H39" s="137"/>
      <c r="I39" s="137"/>
      <c r="J39" s="137"/>
      <c r="K39" s="137"/>
      <c r="L39" s="135"/>
      <c r="M39" s="135"/>
      <c r="N39" s="135"/>
      <c r="O39" s="135"/>
      <c r="P39" s="135"/>
      <c r="Q39" s="135"/>
      <c r="R39" s="135"/>
      <c r="S39" s="135"/>
    </row>
    <row r="40" spans="1:19" x14ac:dyDescent="0.25">
      <c r="A40" s="129"/>
      <c r="B40" s="136"/>
      <c r="D40" s="137"/>
      <c r="E40" s="137"/>
      <c r="F40" s="137"/>
      <c r="G40" s="137"/>
      <c r="H40" s="137"/>
      <c r="I40" s="137"/>
      <c r="J40" s="137"/>
      <c r="K40" s="137"/>
      <c r="L40" s="135"/>
      <c r="M40" s="135"/>
      <c r="N40" s="135"/>
      <c r="O40" s="135"/>
      <c r="P40" s="135"/>
      <c r="Q40" s="135"/>
      <c r="R40" s="135"/>
      <c r="S40" s="135"/>
    </row>
    <row r="41" spans="1:19" x14ac:dyDescent="0.25">
      <c r="A41" s="129"/>
      <c r="B41" s="129"/>
      <c r="C41" s="137"/>
      <c r="D41" s="132"/>
      <c r="E41" s="133"/>
      <c r="F41" s="133"/>
      <c r="G41" s="134"/>
      <c r="H41" s="132"/>
      <c r="I41" s="133"/>
      <c r="J41" s="132"/>
      <c r="K41" s="133"/>
      <c r="L41" s="135"/>
      <c r="M41" s="135"/>
      <c r="N41" s="135"/>
      <c r="O41" s="135"/>
      <c r="P41" s="135"/>
      <c r="Q41" s="135"/>
      <c r="R41" s="135"/>
      <c r="S41" s="135"/>
    </row>
    <row r="42" spans="1:19" x14ac:dyDescent="0.25">
      <c r="A42" s="129"/>
      <c r="B42" s="138" t="s">
        <v>121</v>
      </c>
      <c r="C42" s="281" t="s">
        <v>123</v>
      </c>
      <c r="D42" s="281"/>
      <c r="E42" s="281"/>
      <c r="F42" s="281"/>
      <c r="G42" s="281"/>
      <c r="H42" s="281"/>
      <c r="I42" s="281"/>
      <c r="J42" s="281"/>
      <c r="K42" s="281"/>
      <c r="L42" s="129"/>
      <c r="M42" s="129"/>
      <c r="N42" s="129"/>
      <c r="O42" s="129"/>
      <c r="P42" s="129"/>
      <c r="Q42" s="129"/>
      <c r="R42" s="129"/>
      <c r="S42" s="129"/>
    </row>
    <row r="43" spans="1:19" ht="23.45" customHeight="1" x14ac:dyDescent="0.25">
      <c r="A43" s="129"/>
      <c r="B43" s="129"/>
      <c r="C43" s="242" t="s">
        <v>181</v>
      </c>
      <c r="D43" s="242"/>
      <c r="E43" s="242"/>
      <c r="F43" s="242"/>
      <c r="G43" s="242"/>
      <c r="H43" s="242"/>
      <c r="I43" s="242"/>
      <c r="J43" s="242"/>
      <c r="K43" s="242"/>
      <c r="L43" s="129"/>
      <c r="M43" s="129"/>
      <c r="N43" s="129"/>
      <c r="O43" s="129"/>
      <c r="P43" s="129"/>
      <c r="Q43" s="129"/>
      <c r="R43" s="129"/>
      <c r="S43" s="129"/>
    </row>
    <row r="44" spans="1:19" x14ac:dyDescent="0.25">
      <c r="A44" s="129"/>
      <c r="B44" s="129"/>
      <c r="C44" s="282" t="s">
        <v>117</v>
      </c>
      <c r="D44" s="282"/>
      <c r="E44" s="282"/>
      <c r="F44" s="282"/>
      <c r="G44" s="282"/>
      <c r="H44" s="282"/>
      <c r="I44" s="282"/>
      <c r="J44" s="282"/>
      <c r="K44" s="282"/>
      <c r="L44" s="129"/>
      <c r="M44" s="129"/>
      <c r="N44" s="129"/>
      <c r="O44" s="129"/>
      <c r="P44" s="129"/>
      <c r="Q44" s="129"/>
      <c r="R44" s="129"/>
      <c r="S44" s="129"/>
    </row>
  </sheetData>
  <mergeCells count="52">
    <mergeCell ref="F28:G28"/>
    <mergeCell ref="D29:E29"/>
    <mergeCell ref="H29:I29"/>
    <mergeCell ref="D30:E30"/>
    <mergeCell ref="H30:I30"/>
    <mergeCell ref="C42:K42"/>
    <mergeCell ref="C43:K43"/>
    <mergeCell ref="C44:K44"/>
    <mergeCell ref="D33:K33"/>
    <mergeCell ref="C37:K37"/>
    <mergeCell ref="J24:K24"/>
    <mergeCell ref="D25:E25"/>
    <mergeCell ref="H25:I25"/>
    <mergeCell ref="D22:E22"/>
    <mergeCell ref="D23:E23"/>
    <mergeCell ref="H23:I23"/>
    <mergeCell ref="D24:E24"/>
    <mergeCell ref="F24:G24"/>
    <mergeCell ref="H24:I24"/>
    <mergeCell ref="D17:G17"/>
    <mergeCell ref="D21:E21"/>
    <mergeCell ref="H21:I21"/>
    <mergeCell ref="D13:E13"/>
    <mergeCell ref="H13:I13"/>
    <mergeCell ref="D14:G14"/>
    <mergeCell ref="H14:K14"/>
    <mergeCell ref="D15:G15"/>
    <mergeCell ref="H15:I15"/>
    <mergeCell ref="D10:E10"/>
    <mergeCell ref="H10:I10"/>
    <mergeCell ref="D11:E11"/>
    <mergeCell ref="H11:I11"/>
    <mergeCell ref="D12:E12"/>
    <mergeCell ref="H12:I12"/>
    <mergeCell ref="D7:E7"/>
    <mergeCell ref="H7:I7"/>
    <mergeCell ref="D8:E8"/>
    <mergeCell ref="H8:I8"/>
    <mergeCell ref="D5:G5"/>
    <mergeCell ref="H5:K5"/>
    <mergeCell ref="D6:E6"/>
    <mergeCell ref="F6:G6"/>
    <mergeCell ref="H6:I6"/>
    <mergeCell ref="B1:B4"/>
    <mergeCell ref="C1:C4"/>
    <mergeCell ref="D1:K1"/>
    <mergeCell ref="D2:G2"/>
    <mergeCell ref="H2:K2"/>
    <mergeCell ref="D3:E3"/>
    <mergeCell ref="F3:G3"/>
    <mergeCell ref="H3:I3"/>
    <mergeCell ref="J3:K3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73" orientation="landscape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8CAF-FE50-4BEA-A035-B8E1F99C580D}">
  <sheetPr>
    <pageSetUpPr fitToPage="1"/>
  </sheetPr>
  <dimension ref="A1:S30"/>
  <sheetViews>
    <sheetView topLeftCell="B1" zoomScaleNormal="100" workbookViewId="0">
      <selection activeCell="C29" sqref="C29:K29"/>
    </sheetView>
  </sheetViews>
  <sheetFormatPr defaultRowHeight="15" x14ac:dyDescent="0.25"/>
  <cols>
    <col min="1" max="1" width="0" hidden="1" customWidth="1"/>
    <col min="3" max="3" width="24.7109375" customWidth="1"/>
    <col min="4" max="11" width="18.5703125" customWidth="1"/>
    <col min="13" max="13" width="16.140625" customWidth="1"/>
    <col min="14" max="14" width="12" customWidth="1"/>
    <col min="15" max="15" width="11.140625" customWidth="1"/>
  </cols>
  <sheetData>
    <row r="1" spans="1:19" ht="24" thickBot="1" x14ac:dyDescent="0.3">
      <c r="A1" s="139"/>
      <c r="B1" s="290" t="s">
        <v>45</v>
      </c>
      <c r="C1" s="293" t="s">
        <v>46</v>
      </c>
      <c r="D1" s="296" t="s">
        <v>155</v>
      </c>
      <c r="E1" s="297"/>
      <c r="F1" s="297"/>
      <c r="G1" s="297"/>
      <c r="H1" s="297"/>
      <c r="I1" s="297"/>
      <c r="J1" s="297"/>
      <c r="K1" s="298"/>
      <c r="L1" s="139"/>
      <c r="M1" s="139"/>
      <c r="N1" s="139"/>
      <c r="O1" s="139"/>
      <c r="P1" s="139"/>
      <c r="Q1" s="139"/>
      <c r="R1" s="139"/>
      <c r="S1" s="140"/>
    </row>
    <row r="2" spans="1:19" ht="15.75" thickBot="1" x14ac:dyDescent="0.3">
      <c r="A2" s="139"/>
      <c r="B2" s="291"/>
      <c r="C2" s="294"/>
      <c r="D2" s="299" t="s">
        <v>118</v>
      </c>
      <c r="E2" s="300"/>
      <c r="F2" s="300"/>
      <c r="G2" s="301"/>
      <c r="H2" s="302" t="s">
        <v>119</v>
      </c>
      <c r="I2" s="303"/>
      <c r="J2" s="303"/>
      <c r="K2" s="304"/>
      <c r="L2" s="139"/>
      <c r="M2" s="139"/>
      <c r="N2" s="139"/>
      <c r="O2" s="139"/>
      <c r="P2" s="139"/>
      <c r="Q2" s="139"/>
      <c r="R2" s="139"/>
      <c r="S2" s="140"/>
    </row>
    <row r="3" spans="1:19" x14ac:dyDescent="0.25">
      <c r="A3" s="139"/>
      <c r="B3" s="291"/>
      <c r="C3" s="294"/>
      <c r="D3" s="305" t="s">
        <v>141</v>
      </c>
      <c r="E3" s="306"/>
      <c r="F3" s="306" t="s">
        <v>142</v>
      </c>
      <c r="G3" s="307"/>
      <c r="H3" s="299" t="s">
        <v>141</v>
      </c>
      <c r="I3" s="300"/>
      <c r="J3" s="300" t="s">
        <v>142</v>
      </c>
      <c r="K3" s="301"/>
      <c r="L3" s="139"/>
      <c r="M3" s="139"/>
      <c r="N3" s="141"/>
      <c r="O3" s="139" t="s">
        <v>124</v>
      </c>
      <c r="P3" s="139" t="s">
        <v>125</v>
      </c>
      <c r="Q3" s="139"/>
      <c r="R3" s="139" t="s">
        <v>132</v>
      </c>
      <c r="S3" s="140"/>
    </row>
    <row r="4" spans="1:19" ht="15.75" thickBot="1" x14ac:dyDescent="0.3">
      <c r="A4" s="139"/>
      <c r="B4" s="292"/>
      <c r="C4" s="295"/>
      <c r="D4" s="142" t="s">
        <v>47</v>
      </c>
      <c r="E4" s="143" t="s">
        <v>122</v>
      </c>
      <c r="F4" s="143" t="s">
        <v>47</v>
      </c>
      <c r="G4" s="144" t="s">
        <v>122</v>
      </c>
      <c r="H4" s="142" t="s">
        <v>47</v>
      </c>
      <c r="I4" s="143" t="s">
        <v>122</v>
      </c>
      <c r="J4" s="143" t="s">
        <v>47</v>
      </c>
      <c r="K4" s="144" t="s">
        <v>122</v>
      </c>
      <c r="L4" s="139"/>
      <c r="M4" s="139" t="s">
        <v>156</v>
      </c>
      <c r="N4" s="141"/>
      <c r="O4" s="145">
        <v>43829</v>
      </c>
      <c r="P4" s="139"/>
      <c r="Q4" s="139"/>
      <c r="R4" s="139"/>
      <c r="S4" s="140"/>
    </row>
    <row r="5" spans="1:19" x14ac:dyDescent="0.25">
      <c r="A5" s="139">
        <v>2</v>
      </c>
      <c r="B5" s="146" t="s">
        <v>28</v>
      </c>
      <c r="C5" s="147" t="s">
        <v>146</v>
      </c>
      <c r="D5" s="8">
        <f>E5/O5</f>
        <v>163679.5155086341</v>
      </c>
      <c r="E5" s="9">
        <v>20000000</v>
      </c>
      <c r="F5" s="10">
        <f>G5/O5</f>
        <v>409198.78877158527</v>
      </c>
      <c r="G5" s="11">
        <v>50000000</v>
      </c>
      <c r="H5" s="10">
        <f>I5/O5</f>
        <v>81839.757754317048</v>
      </c>
      <c r="I5" s="9">
        <v>10000000</v>
      </c>
      <c r="J5" s="12">
        <f>H5</f>
        <v>81839.757754317048</v>
      </c>
      <c r="K5" s="11">
        <v>10000000</v>
      </c>
      <c r="L5" s="180"/>
      <c r="M5" s="70">
        <v>43454</v>
      </c>
      <c r="N5" s="71" t="s">
        <v>85</v>
      </c>
      <c r="O5" s="67">
        <v>122.19</v>
      </c>
      <c r="P5" s="67" t="s">
        <v>126</v>
      </c>
      <c r="Q5" s="139"/>
      <c r="R5" s="139" t="s">
        <v>133</v>
      </c>
      <c r="S5" s="140"/>
    </row>
    <row r="6" spans="1:19" x14ac:dyDescent="0.25">
      <c r="A6" s="139">
        <v>1</v>
      </c>
      <c r="B6" s="148" t="s">
        <v>29</v>
      </c>
      <c r="C6" s="149" t="s">
        <v>48</v>
      </c>
      <c r="D6" s="287">
        <v>50000000</v>
      </c>
      <c r="E6" s="288"/>
      <c r="F6" s="288"/>
      <c r="G6" s="289"/>
      <c r="H6" s="287">
        <v>50000000</v>
      </c>
      <c r="I6" s="288"/>
      <c r="J6" s="288"/>
      <c r="K6" s="289"/>
      <c r="L6" s="139"/>
      <c r="M6" s="70">
        <v>43097</v>
      </c>
      <c r="N6" s="141"/>
      <c r="O6" s="139"/>
      <c r="P6" s="139"/>
      <c r="Q6" s="139"/>
      <c r="R6" s="139" t="s">
        <v>135</v>
      </c>
      <c r="S6" s="140"/>
    </row>
    <row r="7" spans="1:19" x14ac:dyDescent="0.25">
      <c r="A7" s="139">
        <v>2</v>
      </c>
      <c r="B7" s="146" t="s">
        <v>120</v>
      </c>
      <c r="C7" s="147" t="s">
        <v>136</v>
      </c>
      <c r="D7" s="8">
        <f>E7/O7</f>
        <v>2667.8049301035107</v>
      </c>
      <c r="E7" s="15">
        <v>5000</v>
      </c>
      <c r="F7" s="10">
        <f>G7/O7</f>
        <v>26678.049301035106</v>
      </c>
      <c r="G7" s="16">
        <v>50000</v>
      </c>
      <c r="H7" s="8">
        <f>D7</f>
        <v>2667.8049301035107</v>
      </c>
      <c r="I7" s="17">
        <v>5000</v>
      </c>
      <c r="J7" s="10">
        <f>D7</f>
        <v>2667.8049301035107</v>
      </c>
      <c r="K7" s="16">
        <v>5000</v>
      </c>
      <c r="L7" s="181"/>
      <c r="M7" s="70">
        <v>43377</v>
      </c>
      <c r="N7" s="71" t="s">
        <v>128</v>
      </c>
      <c r="O7" s="67">
        <v>1.8742000000000001</v>
      </c>
      <c r="P7" s="67" t="s">
        <v>129</v>
      </c>
      <c r="R7" s="139" t="s">
        <v>133</v>
      </c>
      <c r="S7" s="140"/>
    </row>
    <row r="8" spans="1:19" x14ac:dyDescent="0.25">
      <c r="A8" s="139">
        <v>1</v>
      </c>
      <c r="B8" s="148" t="s">
        <v>30</v>
      </c>
      <c r="C8" s="149" t="s">
        <v>87</v>
      </c>
      <c r="D8" s="287" t="s">
        <v>134</v>
      </c>
      <c r="E8" s="308"/>
      <c r="F8" s="151">
        <v>766937.8217943277</v>
      </c>
      <c r="G8" s="152">
        <v>1500000</v>
      </c>
      <c r="H8" s="287" t="s">
        <v>134</v>
      </c>
      <c r="I8" s="308"/>
      <c r="J8" s="151">
        <v>178952.15841867647</v>
      </c>
      <c r="K8" s="152">
        <v>350000</v>
      </c>
      <c r="L8" s="139"/>
      <c r="M8" s="70">
        <v>43097</v>
      </c>
      <c r="N8" s="71" t="s">
        <v>88</v>
      </c>
      <c r="O8" s="67">
        <v>1.95583</v>
      </c>
      <c r="P8" s="67" t="s">
        <v>127</v>
      </c>
      <c r="Q8" s="139"/>
      <c r="R8" s="139" t="s">
        <v>133</v>
      </c>
      <c r="S8" s="140"/>
    </row>
    <row r="9" spans="1:19" x14ac:dyDescent="0.25">
      <c r="A9" s="139">
        <v>2</v>
      </c>
      <c r="B9" s="146" t="s">
        <v>31</v>
      </c>
      <c r="C9" s="147" t="s">
        <v>51</v>
      </c>
      <c r="D9" s="8">
        <v>10000</v>
      </c>
      <c r="E9" s="23"/>
      <c r="F9" s="213" t="s">
        <v>42</v>
      </c>
      <c r="G9" s="214"/>
      <c r="H9" s="8">
        <v>10000</v>
      </c>
      <c r="I9" s="23"/>
      <c r="J9" s="213" t="s">
        <v>42</v>
      </c>
      <c r="K9" s="214"/>
      <c r="L9" s="139"/>
      <c r="M9" s="70">
        <v>43364</v>
      </c>
      <c r="N9" s="69" t="s">
        <v>89</v>
      </c>
      <c r="O9" s="69">
        <v>2.3227000000000002</v>
      </c>
      <c r="P9" s="67" t="s">
        <v>158</v>
      </c>
      <c r="Q9" s="139"/>
      <c r="R9" s="139" t="s">
        <v>135</v>
      </c>
      <c r="S9" s="140"/>
    </row>
    <row r="10" spans="1:19" x14ac:dyDescent="0.25">
      <c r="A10" s="139">
        <v>1</v>
      </c>
      <c r="B10" s="148" t="s">
        <v>79</v>
      </c>
      <c r="C10" s="149" t="s">
        <v>147</v>
      </c>
      <c r="D10" s="201" t="s">
        <v>178</v>
      </c>
      <c r="E10" s="219"/>
      <c r="F10" s="219"/>
      <c r="G10" s="219"/>
      <c r="H10" s="219"/>
      <c r="I10" s="219"/>
      <c r="J10" s="219"/>
      <c r="K10" s="208"/>
      <c r="L10" s="179"/>
      <c r="M10" s="198">
        <v>43556</v>
      </c>
      <c r="N10" s="74" t="s">
        <v>90</v>
      </c>
      <c r="O10" s="69">
        <v>1.069</v>
      </c>
      <c r="P10" s="73"/>
      <c r="Q10" s="73">
        <f>5000000/O10</f>
        <v>4677268.4752104776</v>
      </c>
      <c r="R10" s="139" t="s">
        <v>135</v>
      </c>
      <c r="S10" s="140"/>
    </row>
    <row r="11" spans="1:19" x14ac:dyDescent="0.25">
      <c r="A11" s="139">
        <v>2</v>
      </c>
      <c r="B11" s="146" t="s">
        <v>33</v>
      </c>
      <c r="C11" s="147" t="s">
        <v>63</v>
      </c>
      <c r="D11" s="236" t="s">
        <v>42</v>
      </c>
      <c r="E11" s="237"/>
      <c r="F11" s="237"/>
      <c r="G11" s="238"/>
      <c r="H11" s="236" t="s">
        <v>43</v>
      </c>
      <c r="I11" s="237"/>
      <c r="J11" s="237"/>
      <c r="K11" s="238"/>
      <c r="L11" s="179"/>
      <c r="M11" s="70">
        <v>43364</v>
      </c>
      <c r="N11" s="76" t="s">
        <v>96</v>
      </c>
      <c r="O11" s="72"/>
      <c r="P11" s="67"/>
      <c r="Q11" s="139"/>
      <c r="R11" s="139" t="s">
        <v>135</v>
      </c>
      <c r="S11" s="140"/>
    </row>
    <row r="12" spans="1:19" x14ac:dyDescent="0.25">
      <c r="A12" s="139">
        <v>1</v>
      </c>
      <c r="B12" s="148" t="s">
        <v>34</v>
      </c>
      <c r="C12" s="149" t="s">
        <v>143</v>
      </c>
      <c r="D12" s="24">
        <f>E12/O12</f>
        <v>60519.6040288765</v>
      </c>
      <c r="E12" s="38">
        <v>2800000000</v>
      </c>
      <c r="F12" s="239" t="s">
        <v>42</v>
      </c>
      <c r="G12" s="218"/>
      <c r="H12" s="201" t="s">
        <v>134</v>
      </c>
      <c r="I12" s="202"/>
      <c r="J12" s="21">
        <f>K12/O12</f>
        <v>1512.9901007219123</v>
      </c>
      <c r="K12" s="39">
        <v>70000000</v>
      </c>
      <c r="L12" s="189"/>
      <c r="M12" s="70">
        <v>43187</v>
      </c>
      <c r="N12" s="71" t="s">
        <v>97</v>
      </c>
      <c r="O12" s="77">
        <v>46266</v>
      </c>
      <c r="P12" s="67" t="s">
        <v>159</v>
      </c>
      <c r="Q12" s="139"/>
      <c r="R12" s="139" t="s">
        <v>133</v>
      </c>
      <c r="S12" s="140"/>
    </row>
    <row r="13" spans="1:19" x14ac:dyDescent="0.25">
      <c r="A13" s="139">
        <v>1</v>
      </c>
      <c r="B13" s="148" t="s">
        <v>35</v>
      </c>
      <c r="C13" s="149" t="s">
        <v>70</v>
      </c>
      <c r="D13" s="201" t="s">
        <v>179</v>
      </c>
      <c r="E13" s="219"/>
      <c r="F13" s="219"/>
      <c r="G13" s="219"/>
      <c r="H13" s="219"/>
      <c r="I13" s="219"/>
      <c r="J13" s="219"/>
      <c r="K13" s="208"/>
      <c r="L13" s="179"/>
      <c r="M13" s="70" t="s">
        <v>164</v>
      </c>
      <c r="N13" s="71" t="s">
        <v>100</v>
      </c>
      <c r="O13" s="69">
        <v>10.616</v>
      </c>
      <c r="P13" s="67" t="s">
        <v>130</v>
      </c>
      <c r="Q13" s="67">
        <f>50000000/O13</f>
        <v>4709871.8914845521</v>
      </c>
      <c r="R13" s="139" t="s">
        <v>133</v>
      </c>
      <c r="S13" s="140"/>
    </row>
    <row r="14" spans="1:19" x14ac:dyDescent="0.25">
      <c r="A14" s="139">
        <v>2</v>
      </c>
      <c r="B14" s="146" t="s">
        <v>36</v>
      </c>
      <c r="C14" s="147" t="s">
        <v>71</v>
      </c>
      <c r="D14" s="8">
        <f>E14/O14</f>
        <v>51819.646900926018</v>
      </c>
      <c r="E14" s="42">
        <v>1000000</v>
      </c>
      <c r="F14" s="10">
        <f>G14/O14</f>
        <v>259098.23450463009</v>
      </c>
      <c r="G14" s="43">
        <v>5000000</v>
      </c>
      <c r="H14" s="8"/>
      <c r="I14" s="42"/>
      <c r="J14" s="10">
        <f>K14/O14</f>
        <v>51819.646900926018</v>
      </c>
      <c r="K14" s="43">
        <v>1000000</v>
      </c>
      <c r="L14" s="192"/>
      <c r="M14" s="70" t="s">
        <v>174</v>
      </c>
      <c r="N14" s="71" t="s">
        <v>101</v>
      </c>
      <c r="O14" s="78">
        <v>19.297699999999999</v>
      </c>
      <c r="P14" s="67" t="s">
        <v>113</v>
      </c>
      <c r="Q14" s="67"/>
      <c r="R14" s="139" t="s">
        <v>133</v>
      </c>
      <c r="S14" s="140"/>
    </row>
    <row r="15" spans="1:19" x14ac:dyDescent="0.25">
      <c r="A15" s="139">
        <v>2</v>
      </c>
      <c r="B15" s="146" t="s">
        <v>37</v>
      </c>
      <c r="C15" s="147" t="s">
        <v>150</v>
      </c>
      <c r="D15" s="310" t="s">
        <v>134</v>
      </c>
      <c r="E15" s="311"/>
      <c r="F15" s="150">
        <v>675000</v>
      </c>
      <c r="G15" s="153"/>
      <c r="H15" s="310" t="s">
        <v>134</v>
      </c>
      <c r="I15" s="311"/>
      <c r="J15" s="150">
        <v>337500</v>
      </c>
      <c r="K15" s="153"/>
      <c r="L15" s="139"/>
      <c r="M15" s="145">
        <f>M11</f>
        <v>43364</v>
      </c>
      <c r="N15" s="141" t="s">
        <v>102</v>
      </c>
      <c r="O15" s="154"/>
      <c r="P15" s="139"/>
      <c r="Q15" s="139"/>
      <c r="R15" s="139" t="s">
        <v>135</v>
      </c>
      <c r="S15" s="140"/>
    </row>
    <row r="16" spans="1:19" x14ac:dyDescent="0.25">
      <c r="A16" s="139">
        <v>1</v>
      </c>
      <c r="B16" s="148" t="s">
        <v>84</v>
      </c>
      <c r="C16" s="149" t="s">
        <v>151</v>
      </c>
      <c r="D16" s="287" t="s">
        <v>134</v>
      </c>
      <c r="E16" s="308"/>
      <c r="F16" s="151">
        <v>400000</v>
      </c>
      <c r="G16" s="157"/>
      <c r="H16" s="287" t="s">
        <v>134</v>
      </c>
      <c r="I16" s="308"/>
      <c r="J16" s="151">
        <v>220000</v>
      </c>
      <c r="K16" s="157"/>
      <c r="L16" s="139"/>
      <c r="M16" s="145">
        <f>M15</f>
        <v>43364</v>
      </c>
      <c r="N16" s="141"/>
      <c r="O16" s="139"/>
      <c r="P16" s="139"/>
      <c r="Q16" s="139"/>
      <c r="R16" s="139" t="s">
        <v>135</v>
      </c>
      <c r="S16" s="140"/>
    </row>
    <row r="17" spans="1:19" x14ac:dyDescent="0.25">
      <c r="A17" s="139">
        <v>1</v>
      </c>
      <c r="B17" s="148" t="s">
        <v>81</v>
      </c>
      <c r="C17" s="149" t="s">
        <v>82</v>
      </c>
      <c r="D17" s="24">
        <v>10400</v>
      </c>
      <c r="E17" s="47">
        <v>500000</v>
      </c>
      <c r="F17" s="207" t="s">
        <v>134</v>
      </c>
      <c r="G17" s="208"/>
      <c r="H17" s="24">
        <v>8300</v>
      </c>
      <c r="I17" s="48">
        <v>400000</v>
      </c>
      <c r="J17" s="207" t="s">
        <v>134</v>
      </c>
      <c r="K17" s="208"/>
      <c r="L17" s="179"/>
      <c r="M17" s="70">
        <f>M16-1</f>
        <v>43363</v>
      </c>
      <c r="N17" s="71" t="s">
        <v>106</v>
      </c>
      <c r="O17" s="72">
        <v>69.671899999999994</v>
      </c>
      <c r="P17" s="139"/>
      <c r="Q17" s="139"/>
      <c r="R17" s="139" t="s">
        <v>133</v>
      </c>
      <c r="S17" s="139"/>
    </row>
    <row r="18" spans="1:19" x14ac:dyDescent="0.25">
      <c r="A18" s="139">
        <v>1</v>
      </c>
      <c r="B18" s="148" t="s">
        <v>38</v>
      </c>
      <c r="C18" s="149" t="s">
        <v>77</v>
      </c>
      <c r="D18" s="156"/>
      <c r="E18" s="158"/>
      <c r="F18" s="151">
        <v>1000000</v>
      </c>
      <c r="G18" s="159"/>
      <c r="H18" s="156"/>
      <c r="I18" s="160"/>
      <c r="J18" s="151">
        <v>200000</v>
      </c>
      <c r="K18" s="159"/>
      <c r="L18" s="139"/>
      <c r="M18" s="145">
        <v>43367</v>
      </c>
      <c r="N18" s="155" t="s">
        <v>108</v>
      </c>
      <c r="O18" s="161"/>
      <c r="P18" s="139" t="s">
        <v>114</v>
      </c>
      <c r="Q18" s="141"/>
      <c r="R18" s="162" t="s">
        <v>138</v>
      </c>
      <c r="S18" s="139"/>
    </row>
    <row r="19" spans="1:19" x14ac:dyDescent="0.25">
      <c r="A19" s="139">
        <v>2</v>
      </c>
      <c r="B19" s="146" t="s">
        <v>39</v>
      </c>
      <c r="C19" s="147" t="s">
        <v>109</v>
      </c>
      <c r="D19" s="313" t="s">
        <v>42</v>
      </c>
      <c r="E19" s="314"/>
      <c r="F19" s="314"/>
      <c r="G19" s="314"/>
      <c r="H19" s="314"/>
      <c r="I19" s="314"/>
      <c r="J19" s="314"/>
      <c r="K19" s="315"/>
      <c r="L19" s="139"/>
      <c r="M19" s="145">
        <f>M7</f>
        <v>43377</v>
      </c>
      <c r="N19" s="141" t="s">
        <v>110</v>
      </c>
      <c r="O19" s="154"/>
      <c r="P19" s="139"/>
      <c r="Q19" s="139"/>
      <c r="R19" s="139" t="s">
        <v>135</v>
      </c>
      <c r="S19" s="139"/>
    </row>
    <row r="20" spans="1:19" x14ac:dyDescent="0.25">
      <c r="A20" s="139">
        <v>1</v>
      </c>
      <c r="B20" s="148" t="s">
        <v>40</v>
      </c>
      <c r="C20" s="14" t="s">
        <v>177</v>
      </c>
      <c r="D20" s="24">
        <f>E20/O20</f>
        <v>62149.461876610578</v>
      </c>
      <c r="E20" s="50">
        <v>410000</v>
      </c>
      <c r="F20" s="21">
        <f>G20/O20</f>
        <v>310747.30938305287</v>
      </c>
      <c r="G20" s="51">
        <v>2050000</v>
      </c>
      <c r="H20" s="21">
        <f>I20/O20</f>
        <v>6214.9461876610576</v>
      </c>
      <c r="I20" s="50">
        <v>41000</v>
      </c>
      <c r="J20" s="21">
        <f>K20/O20</f>
        <v>12429.892375322115</v>
      </c>
      <c r="K20" s="51">
        <v>82000</v>
      </c>
      <c r="L20" s="194"/>
      <c r="M20" s="70">
        <v>43462</v>
      </c>
      <c r="N20" s="71" t="s">
        <v>111</v>
      </c>
      <c r="O20" s="67">
        <v>6.5970000000000004</v>
      </c>
      <c r="P20" s="139"/>
      <c r="Q20" s="139"/>
      <c r="R20" s="139" t="s">
        <v>133</v>
      </c>
      <c r="S20" s="139"/>
    </row>
    <row r="21" spans="1:19" ht="15.75" thickBot="1" x14ac:dyDescent="0.3">
      <c r="A21" s="139">
        <v>2</v>
      </c>
      <c r="B21" s="163" t="s">
        <v>41</v>
      </c>
      <c r="C21" s="164" t="s">
        <v>78</v>
      </c>
      <c r="D21" s="54">
        <v>9840</v>
      </c>
      <c r="E21" s="55">
        <v>260000</v>
      </c>
      <c r="F21" s="243" t="s">
        <v>42</v>
      </c>
      <c r="G21" s="244"/>
      <c r="H21" s="56">
        <v>4920</v>
      </c>
      <c r="I21" s="55">
        <v>130000</v>
      </c>
      <c r="J21" s="56">
        <v>24600</v>
      </c>
      <c r="K21" s="57">
        <v>650000</v>
      </c>
      <c r="L21" s="195"/>
      <c r="M21" s="199">
        <v>43398</v>
      </c>
      <c r="N21" s="81" t="s">
        <v>112</v>
      </c>
      <c r="O21" s="200">
        <v>27.4026</v>
      </c>
      <c r="P21" s="80" t="s">
        <v>131</v>
      </c>
      <c r="Q21" s="165"/>
      <c r="R21" s="165" t="s">
        <v>133</v>
      </c>
      <c r="S21" s="165"/>
    </row>
    <row r="22" spans="1:19" x14ac:dyDescent="0.25">
      <c r="A22" s="166"/>
      <c r="B22" s="167"/>
      <c r="C22" s="168"/>
      <c r="D22" s="169"/>
      <c r="E22" s="170"/>
      <c r="F22" s="170"/>
      <c r="G22" s="171"/>
      <c r="H22" s="169"/>
      <c r="I22" s="170"/>
      <c r="J22" s="169"/>
      <c r="K22" s="170"/>
      <c r="L22" s="172"/>
      <c r="M22" s="172"/>
      <c r="N22" s="172"/>
      <c r="O22" s="172"/>
      <c r="P22" s="172"/>
      <c r="Q22" s="172"/>
      <c r="R22" s="172"/>
      <c r="S22" s="172"/>
    </row>
    <row r="23" spans="1:19" x14ac:dyDescent="0.25">
      <c r="A23" s="166"/>
      <c r="B23" s="173" t="s">
        <v>115</v>
      </c>
      <c r="C23" s="316" t="s">
        <v>116</v>
      </c>
      <c r="D23" s="316"/>
      <c r="E23" s="316"/>
      <c r="F23" s="316"/>
      <c r="G23" s="316"/>
      <c r="H23" s="316"/>
      <c r="I23" s="316"/>
      <c r="J23" s="316"/>
      <c r="K23" s="316"/>
      <c r="L23" s="172"/>
      <c r="M23" s="172"/>
      <c r="N23" s="172"/>
      <c r="O23" s="172"/>
      <c r="P23" s="172"/>
      <c r="Q23" s="172"/>
      <c r="R23" s="172"/>
      <c r="S23" s="172"/>
    </row>
    <row r="24" spans="1:19" x14ac:dyDescent="0.25">
      <c r="A24" s="166"/>
      <c r="B24" s="173" t="s">
        <v>139</v>
      </c>
      <c r="C24" s="174" t="s">
        <v>140</v>
      </c>
      <c r="D24" s="174"/>
      <c r="E24" s="174"/>
      <c r="F24" s="174"/>
      <c r="G24" s="174"/>
      <c r="H24" s="174"/>
      <c r="I24" s="174"/>
      <c r="J24" s="174"/>
      <c r="K24" s="174"/>
      <c r="L24" s="172"/>
      <c r="M24" s="172"/>
      <c r="N24" s="172"/>
      <c r="O24" s="172"/>
      <c r="P24" s="172"/>
      <c r="Q24" s="172"/>
      <c r="R24" s="172"/>
      <c r="S24" s="172"/>
    </row>
    <row r="25" spans="1:19" x14ac:dyDescent="0.25">
      <c r="A25" s="166"/>
      <c r="B25" s="173"/>
      <c r="C25" s="174" t="s">
        <v>137</v>
      </c>
      <c r="D25" s="174"/>
      <c r="E25" s="174"/>
      <c r="F25" s="174"/>
      <c r="G25" s="174"/>
      <c r="H25" s="174"/>
      <c r="I25" s="174"/>
      <c r="J25" s="174"/>
      <c r="K25" s="174"/>
      <c r="L25" s="172"/>
      <c r="M25" s="172"/>
      <c r="N25" s="172"/>
      <c r="O25" s="172"/>
      <c r="P25" s="172"/>
      <c r="Q25" s="172"/>
      <c r="R25" s="172"/>
      <c r="S25" s="172"/>
    </row>
    <row r="26" spans="1:19" x14ac:dyDescent="0.25">
      <c r="A26" s="166"/>
      <c r="B26" s="173"/>
      <c r="D26" s="174"/>
      <c r="E26" s="174"/>
      <c r="F26" s="174"/>
      <c r="G26" s="174"/>
      <c r="H26" s="174"/>
      <c r="I26" s="174"/>
      <c r="J26" s="174"/>
      <c r="K26" s="174"/>
      <c r="L26" s="172"/>
      <c r="M26" s="172"/>
      <c r="N26" s="172"/>
      <c r="O26" s="172"/>
      <c r="P26" s="172"/>
      <c r="Q26" s="172"/>
      <c r="R26" s="172"/>
      <c r="S26" s="172"/>
    </row>
    <row r="27" spans="1:19" x14ac:dyDescent="0.25">
      <c r="A27" s="166"/>
      <c r="B27" s="166"/>
      <c r="C27" s="174"/>
      <c r="D27" s="169"/>
      <c r="E27" s="170"/>
      <c r="F27" s="170"/>
      <c r="G27" s="171"/>
      <c r="H27" s="169"/>
      <c r="I27" s="170"/>
      <c r="J27" s="169"/>
      <c r="K27" s="170"/>
      <c r="L27" s="172"/>
      <c r="M27" s="172"/>
      <c r="N27" s="172"/>
      <c r="O27" s="172"/>
      <c r="P27" s="172"/>
      <c r="Q27" s="172"/>
      <c r="R27" s="172"/>
      <c r="S27" s="172"/>
    </row>
    <row r="28" spans="1:19" x14ac:dyDescent="0.25">
      <c r="A28" s="166"/>
      <c r="B28" s="175" t="s">
        <v>121</v>
      </c>
      <c r="C28" s="309" t="s">
        <v>123</v>
      </c>
      <c r="D28" s="309"/>
      <c r="E28" s="309"/>
      <c r="F28" s="309"/>
      <c r="G28" s="309"/>
      <c r="H28" s="309"/>
      <c r="I28" s="309"/>
      <c r="J28" s="309"/>
      <c r="K28" s="309"/>
      <c r="L28" s="166"/>
      <c r="M28" s="166"/>
      <c r="N28" s="166"/>
      <c r="O28" s="166"/>
      <c r="P28" s="166"/>
      <c r="Q28" s="166"/>
      <c r="R28" s="166"/>
      <c r="S28" s="166"/>
    </row>
    <row r="29" spans="1:19" ht="23.45" customHeight="1" x14ac:dyDescent="0.25">
      <c r="A29" s="166"/>
      <c r="B29" s="166"/>
      <c r="C29" s="242" t="s">
        <v>181</v>
      </c>
      <c r="D29" s="242"/>
      <c r="E29" s="242"/>
      <c r="F29" s="242"/>
      <c r="G29" s="242"/>
      <c r="H29" s="242"/>
      <c r="I29" s="242"/>
      <c r="J29" s="242"/>
      <c r="K29" s="242"/>
      <c r="L29" s="166"/>
      <c r="M29" s="166"/>
      <c r="N29" s="166"/>
      <c r="O29" s="166"/>
      <c r="P29" s="166"/>
      <c r="Q29" s="166"/>
      <c r="R29" s="166"/>
      <c r="S29" s="166"/>
    </row>
    <row r="30" spans="1:19" x14ac:dyDescent="0.25">
      <c r="A30" s="166"/>
      <c r="B30" s="166"/>
      <c r="C30" s="312" t="s">
        <v>117</v>
      </c>
      <c r="D30" s="312"/>
      <c r="E30" s="312"/>
      <c r="F30" s="312"/>
      <c r="G30" s="312"/>
      <c r="H30" s="312"/>
      <c r="I30" s="312"/>
      <c r="J30" s="312"/>
      <c r="K30" s="312"/>
      <c r="L30" s="166"/>
      <c r="M30" s="166"/>
      <c r="N30" s="166"/>
      <c r="O30" s="166"/>
      <c r="P30" s="166"/>
      <c r="Q30" s="166"/>
      <c r="R30" s="166"/>
      <c r="S30" s="166"/>
    </row>
  </sheetData>
  <mergeCells count="33">
    <mergeCell ref="C29:K29"/>
    <mergeCell ref="C30:K30"/>
    <mergeCell ref="F17:G17"/>
    <mergeCell ref="J17:K17"/>
    <mergeCell ref="D19:K19"/>
    <mergeCell ref="F21:G21"/>
    <mergeCell ref="C23:K23"/>
    <mergeCell ref="D11:G11"/>
    <mergeCell ref="H11:K11"/>
    <mergeCell ref="F12:G12"/>
    <mergeCell ref="H12:I12"/>
    <mergeCell ref="C28:K28"/>
    <mergeCell ref="D16:E16"/>
    <mergeCell ref="H16:I16"/>
    <mergeCell ref="D13:K13"/>
    <mergeCell ref="D15:E15"/>
    <mergeCell ref="H15:I15"/>
    <mergeCell ref="D10:K10"/>
    <mergeCell ref="D6:G6"/>
    <mergeCell ref="H6:K6"/>
    <mergeCell ref="B1:B4"/>
    <mergeCell ref="C1:C4"/>
    <mergeCell ref="D1:K1"/>
    <mergeCell ref="D2:G2"/>
    <mergeCell ref="H2:K2"/>
    <mergeCell ref="D3:E3"/>
    <mergeCell ref="F3:G3"/>
    <mergeCell ref="H3:I3"/>
    <mergeCell ref="J3:K3"/>
    <mergeCell ref="D8:E8"/>
    <mergeCell ref="H8:I8"/>
    <mergeCell ref="F9:G9"/>
    <mergeCell ref="J9:K9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73" orientation="landscape" verticalDpi="300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BDoc" ma:contentTypeID="0x01010023EF9B5A702D614E9C4E4A5FC0404F4E007C33EAD48AA8A149873C665F5BD8438A" ma:contentTypeVersion="27" ma:contentTypeDescription="" ma:contentTypeScope="" ma:versionID="44a812af73a889d6d579bec6c56eb8a6">
  <xsd:schema xmlns:xsd="http://www.w3.org/2001/XMLSchema" xmlns:xs="http://www.w3.org/2001/XMLSchema" xmlns:p="http://schemas.microsoft.com/office/2006/metadata/properties" xmlns:ns1="http://schemas.microsoft.com/sharepoint/v3" xmlns:ns2="dc1a0ef9-b364-4891-a05b-e272a30b72b1" xmlns:ns3="1d42e064-e48b-4958-a25b-8e0ca358b806" targetNamespace="http://schemas.microsoft.com/office/2006/metadata/properties" ma:root="true" ma:fieldsID="ddeaafa4126d9db8ee5792eef15978a4" ns1:_="" ns2:_="" ns3:_="">
    <xsd:import namespace="http://schemas.microsoft.com/sharepoint/v3"/>
    <xsd:import namespace="dc1a0ef9-b364-4891-a05b-e272a30b72b1"/>
    <xsd:import namespace="1d42e064-e48b-4958-a25b-8e0ca358b806"/>
    <xsd:element name="properties">
      <xsd:complexType>
        <xsd:sequence>
          <xsd:element name="documentManagement">
            <xsd:complexType>
              <xsd:all>
                <xsd:element ref="ns2:SubCategoryDoc" minOccurs="0"/>
                <xsd:element ref="ns2:TypeDoc" minOccurs="0"/>
                <xsd:element ref="ns2:MatterDoc" minOccurs="0"/>
                <xsd:element ref="ns2:SubType" minOccurs="0"/>
                <xsd:element ref="ns2:Pillardoc" minOccurs="0"/>
                <xsd:element ref="ns2:MatterPillar" minOccurs="0"/>
                <xsd:element ref="ns2:Territories" minOccurs="0"/>
                <xsd:element ref="ns3:Pillar" minOccurs="0"/>
                <xsd:element ref="ns2:Document_x0020_Date" minOccurs="0"/>
                <xsd:element ref="ns2:OrganisationDoc" minOccurs="0"/>
                <xsd:element ref="ns1:FormData" minOccurs="0"/>
                <xsd:element ref="ns2:SharedWithUsers" minOccurs="0"/>
                <xsd:element ref="ns2:Document_x0020_Description" minOccurs="0"/>
                <xsd:element ref="ns2:UG_x0020_ID" minOccurs="0"/>
                <xsd:element ref="ns2:UG_x0020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8" nillable="true" ma:displayName="Form Data" ma:description="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a0ef9-b364-4891-a05b-e272a30b72b1" elementFormDefault="qualified">
    <xsd:import namespace="http://schemas.microsoft.com/office/2006/documentManagement/types"/>
    <xsd:import namespace="http://schemas.microsoft.com/office/infopath/2007/PartnerControls"/>
    <xsd:element name="SubCategoryDoc" ma:index="1" nillable="true" ma:displayName="SubCategory" ma:list="{1ebb773a-ae04-4b36-b3f4-aced2a03a819}" ma:internalName="SubCategoryDoc" ma:readOnly="false" ma:showField="Title" ma:web="dc1a0ef9-b364-4891-a05b-e272a30b72b1">
      <xsd:simpleType>
        <xsd:restriction base="dms:Lookup"/>
      </xsd:simpleType>
    </xsd:element>
    <xsd:element name="TypeDoc" ma:index="2" nillable="true" ma:displayName="Type*" ma:list="{e8d6aa95-124c-4317-90f4-53ca111a08e3}" ma:internalName="TypeDoc" ma:readOnly="false" ma:showField="Title" ma:web="dc1a0ef9-b364-4891-a05b-e272a30b72b1">
      <xsd:simpleType>
        <xsd:restriction base="dms:Lookup"/>
      </xsd:simpleType>
    </xsd:element>
    <xsd:element name="MatterDoc" ma:index="3" nillable="true" ma:displayName="Matter" ma:list="{b7ec318e-a816-4fc7-876d-77eea0489fba}" ma:internalName="MatterDoc" ma:readOnly="false" ma:showField="Title" ma:web="dc1a0ef9-b364-4891-a05b-e272a30b72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Type" ma:index="4" nillable="true" ma:displayName="SubType" ma:list="{c8bc4f32-ce2b-49bd-95a1-92686df3f71d}" ma:internalName="SubType" ma:showField="Title" ma:web="dc1a0ef9-b364-4891-a05b-e272a30b72b1">
      <xsd:simpleType>
        <xsd:restriction base="dms:Lookup"/>
      </xsd:simpleType>
    </xsd:element>
    <xsd:element name="Pillardoc" ma:index="5" nillable="true" ma:displayName="Pillar*" ma:list="{5180fb95-b1a7-4250-bedd-18c85b70fe91}" ma:internalName="Pillardoc" ma:readOnly="false" ma:showField="Title" ma:web="dc1a0ef9-b364-4891-a05b-e272a30b72b1">
      <xsd:simpleType>
        <xsd:restriction base="dms:Lookup"/>
      </xsd:simpleType>
    </xsd:element>
    <xsd:element name="MatterPillar" ma:index="6" nillable="true" ma:displayName="Matter*" ma:list="{be813281-b401-41df-be30-efec7b544901}" ma:internalName="MatterPillar" ma:readOnly="false" ma:showField="Title" ma:web="dc1a0ef9-b364-4891-a05b-e272a30b72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rritories" ma:index="7" nillable="true" ma:displayName="Territories" ma:internalName="Territories">
      <xsd:simpleType>
        <xsd:restriction base="dms:Note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OrganisationDoc" ma:index="10" nillable="true" ma:displayName="Organisation" ma:internalName="OrganisationDo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B"/>
                    <xsd:enumeration value="GCB"/>
                    <xsd:enumeration value="GF"/>
                    <xsd:enumeration value="IC"/>
                    <xsd:enumeration value="External Stakeholders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Description" ma:index="20" nillable="true" ma:displayName="Document Description" ma:internalName="Document_x0020_Description">
      <xsd:simpleType>
        <xsd:restriction base="dms:Note"/>
      </xsd:simpleType>
    </xsd:element>
    <xsd:element name="UG_x0020_ID" ma:index="21" nillable="true" ma:displayName="UG ID" ma:internalName="UG_x0020_ID">
      <xsd:simpleType>
        <xsd:restriction base="dms:Number"/>
      </xsd:simpleType>
    </xsd:element>
    <xsd:element name="UG_x0020_Version" ma:index="22" nillable="true" ma:displayName="UG Version" ma:internalName="UG_x0020_Versio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2e064-e48b-4958-a25b-8e0ca358b806" elementFormDefault="qualified">
    <xsd:import namespace="http://schemas.microsoft.com/office/2006/documentManagement/types"/>
    <xsd:import namespace="http://schemas.microsoft.com/office/infopath/2007/PartnerControls"/>
    <xsd:element name="Pillar" ma:index="8" nillable="true" ma:displayName="Pillar" ma:format="Dropdown" ma:internalName="Pillar" ma:readOnly="false">
      <xsd:simpleType>
        <xsd:restriction base="dms:Choice">
          <xsd:enumeration value="GCS"/>
          <xsd:enumeration value="EU MID"/>
          <xsd:enumeration value="GCS &amp; EU MI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1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ganisationDoc xmlns="dc1a0ef9-b364-4891-a05b-e272a30b72b1">
      <Value>CB</Value>
      <Value>GCB</Value>
      <Value>GF</Value>
      <Value>IC</Value>
    </OrganisationDoc>
    <UG_x0020_ID xmlns="dc1a0ef9-b364-4891-a05b-e272a30b72b1" xsi:nil="true"/>
    <Pillardoc xmlns="dc1a0ef9-b364-4891-a05b-e272a30b72b1" xsi:nil="true"/>
    <MatterPillar xmlns="dc1a0ef9-b364-4891-a05b-e272a30b72b1"/>
    <SubCategoryDoc xmlns="dc1a0ef9-b364-4891-a05b-e272a30b72b1">3</SubCategoryDoc>
    <UG_x0020_Version xmlns="dc1a0ef9-b364-4891-a05b-e272a30b72b1" xsi:nil="true"/>
    <SubType xmlns="dc1a0ef9-b364-4891-a05b-e272a30b72b1" xsi:nil="true"/>
    <Pillar xmlns="1d42e064-e48b-4958-a25b-8e0ca358b806">GCS &amp; EU MID</Pillar>
    <FormData xmlns="http://schemas.microsoft.com/sharepoint/v3">&lt;?xml version="1.0" encoding="utf-8"?&gt;&lt;FormVariables&gt;&lt;Version /&gt;&lt;/FormVariables&gt;</FormData>
    <TypeDoc xmlns="dc1a0ef9-b364-4891-a05b-e272a30b72b1">12</TypeDoc>
    <MatterDoc xmlns="dc1a0ef9-b364-4891-a05b-e272a30b72b1">
      <Value>26</Value>
    </MatterDoc>
    <Territories xmlns="dc1a0ef9-b364-4891-a05b-e272a30b72b1">ALL</Territories>
    <Document_x0020_Date xmlns="dc1a0ef9-b364-4891-a05b-e272a30b72b1">2020-02-11T23:00:00+00:00</Document_x0020_Date>
    <Document_x0020_Description xmlns="dc1a0ef9-b364-4891-a05b-e272a30b72b1" xsi:nil="true"/>
  </documentManagement>
</p:properties>
</file>

<file path=customXml/itemProps1.xml><?xml version="1.0" encoding="utf-8"?>
<ds:datastoreItem xmlns:ds="http://schemas.openxmlformats.org/officeDocument/2006/customXml" ds:itemID="{CBCCC5C5-D734-48A4-8CF7-BA78D521038B}"/>
</file>

<file path=customXml/itemProps2.xml><?xml version="1.0" encoding="utf-8"?>
<ds:datastoreItem xmlns:ds="http://schemas.openxmlformats.org/officeDocument/2006/customXml" ds:itemID="{4938C886-0EF8-4738-9920-B6071DEEC2CD}"/>
</file>

<file path=customXml/itemProps3.xml><?xml version="1.0" encoding="utf-8"?>
<ds:datastoreItem xmlns:ds="http://schemas.openxmlformats.org/officeDocument/2006/customXml" ds:itemID="{7F29F4B8-AFB7-4C43-90B8-0BCA764D8945}"/>
</file>

<file path=customXml/itemProps4.xml><?xml version="1.0" encoding="utf-8"?>
<ds:datastoreItem xmlns:ds="http://schemas.openxmlformats.org/officeDocument/2006/customXml" ds:itemID="{5E2D168B-A536-4F5E-9AC1-059A6E2FF084}"/>
</file>

<file path=customXml/itemProps5.xml><?xml version="1.0" encoding="utf-8"?>
<ds:datastoreItem xmlns:ds="http://schemas.openxmlformats.org/officeDocument/2006/customXml" ds:itemID="{29F85601-F3EE-4041-87CD-69A5DF15E09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Minimum amount</vt:lpstr>
      <vt:lpstr>EEA countries</vt:lpstr>
      <vt:lpstr>non-EEA countries</vt:lpstr>
      <vt:lpstr>'Current Minimum amount'!Print_Area</vt:lpstr>
      <vt:lpstr>'EEA countries'!Print_Area</vt:lpstr>
      <vt:lpstr>'non-EEA countries'!Print_Area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 Amount Of Coverage 2020</dc:title>
  <dc:creator>1 - Julien Janssen</dc:creator>
  <cp:lastModifiedBy>1 - Julien Janssen</cp:lastModifiedBy>
  <cp:lastPrinted>2020-01-31T14:10:33Z</cp:lastPrinted>
  <dcterms:created xsi:type="dcterms:W3CDTF">2019-12-26T12:02:54Z</dcterms:created>
  <dcterms:modified xsi:type="dcterms:W3CDTF">2020-02-11T11:02:37Z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0x01010023EF9B5A702D614E9C4E4A5FC0404F4E007C33EAD48AA8A149873C665F5BD8438A</vt:lpwstr>
  </property>
</Properties>
</file>